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11760"/>
  </bookViews>
  <sheets>
    <sheet name="Sheet1" sheetId="1" r:id="rId1"/>
    <sheet name="Tables" sheetId="3" r:id="rId2"/>
    <sheet name="Weeks at dx" sheetId="7" r:id="rId3"/>
    <sheet name="Papers" sheetId="4" r:id="rId4"/>
  </sheets>
  <definedNames>
    <definedName name="_xlnm._FilterDatabase" localSheetId="0" hidden="1">Sheet1!$A$2:$X$89</definedName>
  </definedNames>
  <calcPr calcId="124519"/>
</workbook>
</file>

<file path=xl/calcChain.xml><?xml version="1.0" encoding="utf-8"?>
<calcChain xmlns="http://schemas.openxmlformats.org/spreadsheetml/2006/main">
  <c r="I7" i="3"/>
  <c r="I8"/>
  <c r="I9"/>
  <c r="I10"/>
  <c r="I11"/>
  <c r="I12"/>
  <c r="I13"/>
  <c r="I14"/>
  <c r="I15"/>
  <c r="I6"/>
  <c r="J4" i="7"/>
  <c r="J5"/>
  <c r="J8"/>
  <c r="J9"/>
  <c r="J10"/>
  <c r="J11"/>
  <c r="J12"/>
  <c r="J13"/>
  <c r="J14"/>
  <c r="J15"/>
  <c r="J3"/>
  <c r="H4"/>
  <c r="H5"/>
  <c r="H8"/>
  <c r="H9"/>
  <c r="H10"/>
  <c r="H11"/>
  <c r="H12"/>
  <c r="H13"/>
  <c r="H14"/>
  <c r="H15"/>
  <c r="H16"/>
  <c r="H3"/>
  <c r="F8"/>
  <c r="F9"/>
  <c r="F10"/>
  <c r="F11"/>
  <c r="F12"/>
  <c r="F13"/>
  <c r="F14"/>
  <c r="F15"/>
  <c r="F16"/>
  <c r="F4"/>
  <c r="F5"/>
  <c r="F3"/>
  <c r="N7" i="3"/>
  <c r="N11"/>
  <c r="N15"/>
  <c r="M7"/>
  <c r="M8"/>
  <c r="N8" s="1"/>
  <c r="M9"/>
  <c r="N9" s="1"/>
  <c r="M10"/>
  <c r="N10" s="1"/>
  <c r="M11"/>
  <c r="M12"/>
  <c r="N12" s="1"/>
  <c r="M13"/>
  <c r="N13" s="1"/>
  <c r="M14"/>
  <c r="N14" s="1"/>
  <c r="M15"/>
  <c r="M6"/>
  <c r="N6" s="1"/>
  <c r="N27"/>
  <c r="N31"/>
  <c r="N26"/>
  <c r="M27"/>
  <c r="M28"/>
  <c r="N28" s="1"/>
  <c r="M29"/>
  <c r="N29" s="1"/>
  <c r="M30"/>
  <c r="N30" s="1"/>
  <c r="M31"/>
  <c r="M32"/>
  <c r="N32" s="1"/>
  <c r="M33"/>
  <c r="N33" s="1"/>
  <c r="M34"/>
  <c r="N34" s="1"/>
  <c r="M26"/>
  <c r="K27"/>
  <c r="K28"/>
  <c r="K29"/>
  <c r="K30"/>
  <c r="K31"/>
  <c r="K32"/>
  <c r="K33"/>
  <c r="K34"/>
  <c r="K26"/>
  <c r="I27"/>
  <c r="I28"/>
  <c r="I29"/>
  <c r="I30"/>
  <c r="I31"/>
  <c r="I32"/>
  <c r="I33"/>
  <c r="I34"/>
  <c r="I26"/>
  <c r="E23"/>
  <c r="E22"/>
  <c r="C23"/>
  <c r="C22"/>
</calcChain>
</file>

<file path=xl/sharedStrings.xml><?xml version="1.0" encoding="utf-8"?>
<sst xmlns="http://schemas.openxmlformats.org/spreadsheetml/2006/main" count="690" uniqueCount="411">
  <si>
    <t>Author</t>
  </si>
  <si>
    <t>Year</t>
  </si>
  <si>
    <t>Case #</t>
  </si>
  <si>
    <t>Age</t>
  </si>
  <si>
    <t>Parity</t>
  </si>
  <si>
    <t>Gestation (wk)</t>
  </si>
  <si>
    <t>Presentation</t>
  </si>
  <si>
    <t>Associated Pathology</t>
  </si>
  <si>
    <t>Treatment</t>
  </si>
  <si>
    <t>Outcome</t>
  </si>
  <si>
    <t>Live Birth?</t>
  </si>
  <si>
    <t>Notes</t>
  </si>
  <si>
    <t xml:space="preserve">Khambhampati </t>
  </si>
  <si>
    <t>Eng</t>
  </si>
  <si>
    <t>Vaginal spotting; TVUS shows R cornual implantation</t>
  </si>
  <si>
    <t>Expectant</t>
  </si>
  <si>
    <t>Diagnostic laparoscopy,  elective suction curettage  at 14w when myometrium was found to have thinned to 1mm on MRI</t>
  </si>
  <si>
    <t>Mayer</t>
  </si>
  <si>
    <t>Discovered routine monitoring s/p IVF</t>
  </si>
  <si>
    <t>cervical stenosis; normal uterine cavity</t>
  </si>
  <si>
    <t>Expectant; monitoring of myometrial thickness</t>
  </si>
  <si>
    <t>CS (breech) at 34w0, hysterectomy 2/2 placental implantation and hemorrhage</t>
  </si>
  <si>
    <t>1, 5, 7</t>
  </si>
  <si>
    <t>Kwon</t>
  </si>
  <si>
    <t>Vaginal spotting</t>
  </si>
  <si>
    <t>Expectant; readmission at 23w for vaginal bleeding, diagnosed abruption, tocolysis performed</t>
  </si>
  <si>
    <t>CS at 23w4 for placental abrubtion and expanding hematoma</t>
  </si>
  <si>
    <t>1, 8</t>
  </si>
  <si>
    <t>Fetus expired after 1 day of life; mother's recovery uneventful</t>
  </si>
  <si>
    <t>Persistant uterine contraction; diagnosis at time of CS</t>
  </si>
  <si>
    <t>Tocolysis with ritodrine, contractions recurred 2 days later with severe left abd pain, CS for breech</t>
  </si>
  <si>
    <t>Fetus expired from sepsis at 1 month; incomplete removal of placenta (accreta) followed by hematoma formation and endometritis, treated with uterotonics and abx, resolved on US by 1 month</t>
  </si>
  <si>
    <t>1, 7</t>
  </si>
  <si>
    <t>Alves</t>
  </si>
  <si>
    <t>Vaginal bleeding</t>
  </si>
  <si>
    <t>History of primary infertility</t>
  </si>
  <si>
    <t>Expectant management; inpatient observation weeks 18-22 for vaginal spotting; CS at 36w to reduce risk of p. percreta after dx of p. accreta on MRI</t>
  </si>
  <si>
    <t>Healthy 2.6kg female neonate; patient underwent repair of extremely thinned myometrium in R angle, some postpartum hemorrhage, d/c at 72h</t>
  </si>
  <si>
    <t>Shekhar</t>
  </si>
  <si>
    <t>Preterm labor; no antenatal care</t>
  </si>
  <si>
    <t>Methylergotamine for retained placenta, followed by laparotomy and removal of the placenta through a coronal hysterotomy</t>
  </si>
  <si>
    <t>Fetus expired before birth; patient's uterus closed in 3 layers, post-op period uneventful</t>
  </si>
  <si>
    <t>Baldawa</t>
  </si>
  <si>
    <t>R lateral wall uterine rupture, hypovolemic shock</t>
  </si>
  <si>
    <t>Prior L salpigectomy 2/2 ectopic</t>
  </si>
  <si>
    <t>Subtotal hysterectomy, R salpingectomy</t>
  </si>
  <si>
    <t>no post-op complications</t>
  </si>
  <si>
    <t>5, 6</t>
  </si>
  <si>
    <t>Ciavattini</t>
  </si>
  <si>
    <t>Prior L salpingotomy 2/2 ectopic</t>
  </si>
  <si>
    <t>Methotrexate 1mg/kg IM days 0, 2, 4, 6; bHCG initially declined but then increased on day 4. Diagnositic hysteroscopy was unsuccesful*, L salpingectomy and cornuostomy with double layer repair</t>
  </si>
  <si>
    <t>(*"diagnostic hysteroscopy revealed an empty uterine cavity without the identification of a left tubal ostium because of a 'bombe' on the left cornual region"); postop course unremarkable, 2 mo TVUS/HSG/HSC showed normal uterus with patent R tube</t>
  </si>
  <si>
    <t>Note: Italian paper which uses the terms angular, interstitial, and cornual pregancy interchangeably</t>
  </si>
  <si>
    <t>Malatesta</t>
  </si>
  <si>
    <t>Diagnosed during routine ultrasound</t>
  </si>
  <si>
    <t>Transabdominal MTX injection directly into gestational sac</t>
  </si>
  <si>
    <t>Undetectable bHCG without evidencce of gestational sac by TVUS at 6 mos</t>
  </si>
  <si>
    <t>"gestational sac in the left corner of the uterus." Adequate inclusion criteria?</t>
  </si>
  <si>
    <t>Undetectable bHCG without evidencce of gestational sac by TVUS at 6 mos; at 9 months patient conceived again, later delivered at term</t>
  </si>
  <si>
    <t>Tarim</t>
  </si>
  <si>
    <t xml:space="preserve">Vaginal bleeding </t>
  </si>
  <si>
    <t>D&amp;C under laparoscopic guidance</t>
  </si>
  <si>
    <t>No complications, normal menstruation returned within 6 weeks</t>
  </si>
  <si>
    <t>"angular pregnancy, a type of cornual pregnancy"</t>
  </si>
  <si>
    <t>Underwent an elective D&amp;C to terminate undesired pregnancy 1 week prior to presenting with vaginal bleeding</t>
  </si>
  <si>
    <t>Triolo</t>
  </si>
  <si>
    <t>Retained Placenta with postpartum hemorrhage after uncomplicated SVD</t>
  </si>
  <si>
    <t xml:space="preserve">Prior lap L adnexectomy for dermoid cyst, lap excision of another dermoid cyst on R ovary. </t>
  </si>
  <si>
    <t>Exploratory laparotomy for profuse bleeding (EBL 1.7L) secondary to placenta accreta.</t>
  </si>
  <si>
    <t>Subtotal hysterectomy</t>
  </si>
  <si>
    <t>"Abdominal inspection revealed a clepsydra-like uterus..." Not sure what this meant, nothing in google</t>
  </si>
  <si>
    <t>Chang</t>
  </si>
  <si>
    <t>LLQ abdominal pain, intermittent vaginal bleeding</t>
  </si>
  <si>
    <t>Bicornuate uterus</t>
  </si>
  <si>
    <t>Symptom free post-op; TVUS revealed mild asymmetric enlargement of L side of bicornuate uterus</t>
  </si>
  <si>
    <t>Deckers</t>
  </si>
  <si>
    <t>Ex-lap and hysterotomy, evacuation, and closure</t>
  </si>
  <si>
    <t>Healthy baby; patient had no complications</t>
  </si>
  <si>
    <t>1 prior SAB at 12w with curettage, 1 FT CS for arrest of active phase of labor</t>
  </si>
  <si>
    <t>Stiller</t>
  </si>
  <si>
    <t>Routine prenatal TVUS dx; uterine rupture at 21w</t>
  </si>
  <si>
    <t>Close monitoring by US; diagnostic laparoscopies at 10 ancd 14 weeks were unremarkable; open hysterotomy and evacuation with closure after rupture</t>
  </si>
  <si>
    <t>Stillborn 450g infant; patient experienced bowel obstruction 2/2 fascial dehiscence but had no long-term sequelae</t>
  </si>
  <si>
    <t>prior pregnancies ended in a 14w SAB and  an 8w blighted ovum</t>
  </si>
  <si>
    <t>Rahmani</t>
  </si>
  <si>
    <t>Admitted for elective termination</t>
  </si>
  <si>
    <t>Suction D&amp;C followed by left uterine cornu resection and salpingectomy 2/2 perforation</t>
  </si>
  <si>
    <t>Lamaina</t>
  </si>
  <si>
    <t>Abortion hemorrhage</t>
  </si>
  <si>
    <t>Curettage to control initial bleeding; rising HCG and angular implantation necessitated second curettage (unsuccessful), followed by MTX, and ultimately "fundal hysterectomy"</t>
  </si>
  <si>
    <t>Hysterectomy</t>
  </si>
  <si>
    <t>3, 5</t>
  </si>
  <si>
    <t>Unclear what a "fundal hysterectomy" is</t>
  </si>
  <si>
    <t>Boutten</t>
  </si>
  <si>
    <t>Fr</t>
  </si>
  <si>
    <t>Left Iliac fossa pain, 38.5 fever</t>
  </si>
  <si>
    <t>21cm myoma near the uterine horn</t>
  </si>
  <si>
    <t>Sub-total hysterectomy after failure to excise the large myoma and the highly vascularized implantation site. Second operation same day for post-op hemorrhage.</t>
  </si>
  <si>
    <t>Hyesterectomy</t>
  </si>
  <si>
    <t>Post-op ileus, otherwise no complications. At 10w a 14cm myoma was noted in the angle with a presumed normal IUP.</t>
  </si>
  <si>
    <t>Papini</t>
  </si>
  <si>
    <t>It</t>
  </si>
  <si>
    <t>Rupture, shock</t>
  </si>
  <si>
    <t>Total hysterectomy</t>
  </si>
  <si>
    <t>Hysterectomy, no complications</t>
  </si>
  <si>
    <t>Zorn</t>
  </si>
  <si>
    <t>Prior CS</t>
  </si>
  <si>
    <t>Conservative excision of necrotic tissue, closure in 1 layer</t>
  </si>
  <si>
    <t>No complicatons</t>
  </si>
  <si>
    <t xml:space="preserve">"the embryo appeared to have developed in a cavity within the myometrium without visible communication to the uterine cavity." </t>
  </si>
  <si>
    <t>US at 15w appeared normal. Spotting at 6, increasing pelvic pain from 10 weeks until rupture</t>
  </si>
  <si>
    <t>Prior septic abortion, 6y infertility</t>
  </si>
  <si>
    <t>Closure of myometrium</t>
  </si>
  <si>
    <t xml:space="preserve">No complications   </t>
  </si>
  <si>
    <t>Same as above: la cavité ovulaire développée dans le myomètre n'a pas de communication visible avec la cavité utérine."</t>
  </si>
  <si>
    <t>pelvic pain at 12 weeks, excessive uterine size at 14 weeks, 2 normal US, rupture after worsening pain at 22 weeks</t>
  </si>
  <si>
    <t>painless bleeding; blighted ovum on US</t>
  </si>
  <si>
    <t>Infertility for 6 years</t>
  </si>
  <si>
    <t xml:space="preserve">suction d&amp;c without result, third under US (couldn't reach the sac), lap resection of R uterine cornu </t>
  </si>
  <si>
    <t>No complications</t>
  </si>
  <si>
    <t>Assuming primigravid; unclear meaning of "after a primary sterility of 6 years"</t>
  </si>
  <si>
    <t>Cochand-Priollet</t>
  </si>
  <si>
    <t xml:space="preserve">Rupture </t>
  </si>
  <si>
    <t>L cornu resection and salpingectomy</t>
  </si>
  <si>
    <t>Maistre</t>
  </si>
  <si>
    <t>Rupture</t>
  </si>
  <si>
    <t>Total hysterectomy after failed resection</t>
  </si>
  <si>
    <t>Found to be a twin pregnancy</t>
  </si>
  <si>
    <t>"around 3 months gestation," number of weeks not exact</t>
  </si>
  <si>
    <t>Jansen &amp; Elliott</t>
  </si>
  <si>
    <t>Suspected (L) ectopic pregnancy</t>
  </si>
  <si>
    <t>Contralateral tubal occlusion</t>
  </si>
  <si>
    <t>Cornual resection</t>
  </si>
  <si>
    <t>Primary infertility 3 yr; pregnancy (L) U angle ? Rupture imminent</t>
  </si>
  <si>
    <t>Subseptate U</t>
  </si>
  <si>
    <t>3 previous abortions; previous CS at term for flexed-leg breech after uncomplicated pregnancy; (L) angular pregnancy; 6th pregnancy normal</t>
  </si>
  <si>
    <t>Fetal death; retained placenta; (L) U pain and bleeding since 9 wk</t>
  </si>
  <si>
    <t>Uterotubal implantation</t>
  </si>
  <si>
    <t>Infected defective (L) U angle after difficult removal of placenta</t>
  </si>
  <si>
    <t>2, 5</t>
  </si>
  <si>
    <t>Suspected abruption; previous (R) U pain throughout pregnancy</t>
  </si>
  <si>
    <t>Transverse lie; CS at 37 weeks; placenta in (R) U angle</t>
  </si>
  <si>
    <t>Lancet et al</t>
  </si>
  <si>
    <t>Missed abortion; unsuccessful curettage</t>
  </si>
  <si>
    <t>Myomas</t>
  </si>
  <si>
    <t>Previous laparoscopic tubal diathermy; macerated embryo; diagnosed as (R) angular pregnancy</t>
  </si>
  <si>
    <t>Delson</t>
  </si>
  <si>
    <t>Text</t>
  </si>
  <si>
    <t>Therapeutic abortion; perforation (L) U angle</t>
  </si>
  <si>
    <t>Perforation occurred with sound; 4-cm cystic mass (L) U angle resected, contained trophoblast</t>
  </si>
  <si>
    <t>Salasc</t>
  </si>
  <si>
    <t>Abdominal pain 3 days; shock; ruptured U</t>
  </si>
  <si>
    <t>Hemoperitoneum from ruptured pregnanct (L) "cornu"; round ligament lateral; no U fusion abnormality</t>
  </si>
  <si>
    <t>McElin &amp; LaPata</t>
  </si>
  <si>
    <t>Spontaneous rupture of U; previous pain and (R) adnexal (?) mass</t>
  </si>
  <si>
    <t>Site of rupture anterior and medial to (R) tube; myoma "protruding into (R) adnexa"</t>
  </si>
  <si>
    <r>
      <t>Monrozies &amp; Merle-B</t>
    </r>
    <r>
      <rPr>
        <sz val="11"/>
        <color theme="1"/>
        <rFont val="Calibri"/>
        <family val="2"/>
      </rPr>
      <t>éral</t>
    </r>
  </si>
  <si>
    <t>U pain; V bleeding; open cervix; nonproductive initial curettage</t>
  </si>
  <si>
    <t>Curettage (repeat)</t>
  </si>
  <si>
    <t>HSG; dilatation and filling defect (R) U angle</t>
  </si>
  <si>
    <t>Same as preceding case</t>
  </si>
  <si>
    <t>Endoscopy and curettage</t>
  </si>
  <si>
    <t>Endoscopy; "prune-sized rugosity" at (L) U tubal juncture; subsequent HSG normal</t>
  </si>
  <si>
    <t>Missed abortion; HSG; filling defect in dilated (L) U angle</t>
  </si>
  <si>
    <t>Endoscopy; continuous with (L) tube a "prune-sized rugosity," which disappeared after curettage of (L) angle</t>
  </si>
  <si>
    <t>Woolam et al</t>
  </si>
  <si>
    <t>Spontaneous rupture of U; V bleeding in 1st trimester</t>
  </si>
  <si>
    <t>Uterotubal insufflation 5 days after implanatation; placenta extruding through (R) U "cornu"</t>
  </si>
  <si>
    <t>Kantor &amp; Kamholz</t>
  </si>
  <si>
    <t>Spontaneous rupture of U; fetal death</t>
  </si>
  <si>
    <t>CS and repair</t>
  </si>
  <si>
    <t>Placenta extruding through fundal tear commencing at (R) U angle</t>
  </si>
  <si>
    <t>McDonald</t>
  </si>
  <si>
    <t>Spontaneous rupture of U, preceded by V bleeding and (L) U pain</t>
  </si>
  <si>
    <t>Dilatation of (L) "cornu" ruptured posteriorly; received (L) tube, communicated with U, round ligament displaced laterally</t>
  </si>
  <si>
    <t>Johnstone</t>
  </si>
  <si>
    <t>Fetal death; retained placenta; tender irregular U throughout pregnancy</t>
  </si>
  <si>
    <t>Spontaneous V delivery of premature stillborn breech; placenta implanted in ruptured U angle</t>
  </si>
  <si>
    <t>6, 5</t>
  </si>
  <si>
    <t>Hyams</t>
  </si>
  <si>
    <t>Suspected interstitial pregnancy</t>
  </si>
  <si>
    <t>Cornual hysterotomy</t>
  </si>
  <si>
    <t>Normal U at laparotomy; contractions caused ballooning of (R) U angle</t>
  </si>
  <si>
    <t>Fitzgerald</t>
  </si>
  <si>
    <t>Vague abdominal pain, mainly (R); brown V discharge; persistent U asymmetry</t>
  </si>
  <si>
    <t>Septate U</t>
  </si>
  <si>
    <t>Laparotomy at 15 wks; CS for complete breech at term; placenta (R) "cornu"; previous pregnancy (breech delivered at 33 wks) asymptomatic</t>
  </si>
  <si>
    <t>Johnston &amp; Moir</t>
  </si>
  <si>
    <t>Attempted self-abortion; bleeding, pain sepsis</t>
  </si>
  <si>
    <t>Ballooned (R) "cornu"; bleeding and gas-gangrene of U wall; intact extruding into U cavity (wide communication); death</t>
  </si>
  <si>
    <t>3, 4, 5</t>
  </si>
  <si>
    <t>Lash</t>
  </si>
  <si>
    <t>Suspected ectopic pregnancy</t>
  </si>
  <si>
    <t>Ballooned, thin(L) "cornu" with visible fetus; pregnancy terminated</t>
  </si>
  <si>
    <t>Laparotomy; Expectant</t>
  </si>
  <si>
    <t>Sacculation of (L) horn, reduced with massage; normal delivery at term</t>
  </si>
  <si>
    <t>(R) lower quadrant pain; vomiting; similar episode at 21 wks</t>
  </si>
  <si>
    <t>Thin (R) "cornu" with visible fetus; U wall thickened on massage; normal delivery at term</t>
  </si>
  <si>
    <t>Rubovits</t>
  </si>
  <si>
    <t>Infertility; (R) adnexal mass, a cornual pregnancy</t>
  </si>
  <si>
    <t>Bicornuate U</t>
  </si>
  <si>
    <t>Progressed to term; CS showed angular sacculation (did not recur in next pregnancy, also delivered by CS)</t>
  </si>
  <si>
    <t>Fahmy</t>
  </si>
  <si>
    <t>(R) U pain; V bleeding; soft tender swelling of (R) "cornu"</t>
  </si>
  <si>
    <t>Spontaneous abortion; retained products in (R) U angle</t>
  </si>
  <si>
    <t>Slight V bleeding; intermittent (R) U pain; tender swelling of (R) "cornu"</t>
  </si>
  <si>
    <t>Further pain, bleeding to 15 wk; normal delivery "near term"</t>
  </si>
  <si>
    <t>Irregular V bleeding; vague (R) abdominal pain; markedly irregular U</t>
  </si>
  <si>
    <t>Symptoms to 5th mo; normal delivery "near term"</t>
  </si>
  <si>
    <t>Rudolph</t>
  </si>
  <si>
    <t>1, 2</t>
  </si>
  <si>
    <t>"Grossesse angulaire"; severe pain</t>
  </si>
  <si>
    <t>Laparotomy; expectant</t>
  </si>
  <si>
    <t>Pregnancy and delivery subsequently normal</t>
  </si>
  <si>
    <t>Riddel &amp; Scholefield</t>
  </si>
  <si>
    <t>Spontaneous rupture of U; no previous symptoms</t>
  </si>
  <si>
    <t>Repair</t>
  </si>
  <si>
    <t>Rupture of (R) uterine angle; (R) tube "spontaneously amputated"</t>
  </si>
  <si>
    <t>Blaikley</t>
  </si>
  <si>
    <t>Severe abdominal pain; slight V bleeding; very tender asymmetric U</t>
  </si>
  <si>
    <t>Cavity containing placenta received (R) tube and communicated with remainder of U cavity</t>
  </si>
  <si>
    <t>Gibberd</t>
  </si>
  <si>
    <t>Threatened abortion; no pain; asymmetric U</t>
  </si>
  <si>
    <t>Recurrent V bleeding to 30 wk; persistent U asymmetry; V breech delivery; placenta retained at (L) U angle; hysterectomy; placenta not accreta</t>
  </si>
  <si>
    <t>1, 5</t>
  </si>
  <si>
    <t>Phillips</t>
  </si>
  <si>
    <t>1-3</t>
  </si>
  <si>
    <t>Simulated ectopic pregnancy</t>
  </si>
  <si>
    <t>Spontaneous abortion (N=1); vaginal delivery (N=2)</t>
  </si>
  <si>
    <t>Kerr</t>
  </si>
  <si>
    <t>Ruptured membranes? (R) U pain and peritonism; cystic swelling (R) side of U</t>
  </si>
  <si>
    <t>Spontaneous Abortion</t>
  </si>
  <si>
    <t>Severe (R) U pain; oblique, anymmetrical enlarged U</t>
  </si>
  <si>
    <t>Continued pain; V delivery at 35 weeks; placenta (R) U angle</t>
  </si>
  <si>
    <t>V bleeding; (L) U pain; decidual cast with missing (L) angle</t>
  </si>
  <si>
    <t>Spontaneous abortion, including remaining piece of decidua</t>
  </si>
  <si>
    <t>U pain; lateral distension of U at "cornua"</t>
  </si>
  <si>
    <t>Debiasi</t>
  </si>
  <si>
    <t>Prior L salpingectomy, R ovarian cystectomy, *</t>
  </si>
  <si>
    <t>ex-lap, resection of L uterine angle</t>
  </si>
  <si>
    <t>Repair of the uterus, no complications</t>
  </si>
  <si>
    <t>Adinolfi</t>
  </si>
  <si>
    <t>Vaginal bleeding, asymmetric uterus after weeks of spotting</t>
  </si>
  <si>
    <t>?Fibromas (mentioned only tagentially)</t>
  </si>
  <si>
    <t>D&amp;C for presumed SAB, ex-lap several days later for unchanged exam</t>
  </si>
  <si>
    <t>TAH/BSO</t>
  </si>
  <si>
    <t>D&amp;C showed decidua without villi. HCG levels normalized afterward. c/w incomplete abortion.</t>
  </si>
  <si>
    <t>Barron</t>
  </si>
  <si>
    <t>L salpingectomy from prior ruptured ectopic</t>
  </si>
  <si>
    <t>Ex-lap, aggressive fluid resus.</t>
  </si>
  <si>
    <t>TAH, L oophorectomy, no complications</t>
  </si>
  <si>
    <t>Monrozies</t>
  </si>
  <si>
    <t>Discordance between uterine size and dates, negative pregnancy test</t>
  </si>
  <si>
    <t>Secondary infertility, 3 prior SAB</t>
  </si>
  <si>
    <t>Curettage with laparoscopic guidance</t>
  </si>
  <si>
    <t>Poinot</t>
  </si>
  <si>
    <t xml:space="preserve">Rupture  </t>
  </si>
  <si>
    <t>R salpingectomy from prior ruptured ectopic</t>
  </si>
  <si>
    <t>Primary repair L angle rupture site</t>
  </si>
  <si>
    <t>Ciaramella</t>
  </si>
  <si>
    <t>Subtotal hysterectomy, no complications</t>
  </si>
  <si>
    <t>Uglietti</t>
  </si>
  <si>
    <t>Profuse vaginal bleeding initially treated with D&amp;C. One month later, vaginal bleeding and pain.</t>
  </si>
  <si>
    <t>Findings on ex-lap: multiple R ovarian cysts, appendiceal mucocele</t>
  </si>
  <si>
    <t>D&amp;C for initial presentation; subsequently ex-lap, salpingostomy, D&amp;C, primary closure of salpingostomy, hysteropexy, right ovarian cystectomy</t>
  </si>
  <si>
    <t>Eight days vaginal bleeding, LLQ pain, asymmetric enlargement of the uterus</t>
  </si>
  <si>
    <t>Prior R salpingectomy 2/2 ectopic</t>
  </si>
  <si>
    <t>Lysis of intraperitoneal adhesions</t>
  </si>
  <si>
    <t>SAB 20 days post-op</t>
  </si>
  <si>
    <t>Villavicenicio</t>
  </si>
  <si>
    <t>Sp</t>
  </si>
  <si>
    <t>(Identical to other article by same author)</t>
  </si>
  <si>
    <t>NB: relationship of the implantation to the round ligament was not taken into account for the below diagnoses</t>
  </si>
  <si>
    <t>Bleeding, RLQ tenderness, asymmetric uterus</t>
  </si>
  <si>
    <t>Ex-lap, removal of fetus through angular myotomy, closure in two layers</t>
  </si>
  <si>
    <t>Death</t>
  </si>
  <si>
    <t>4, 5, 6</t>
  </si>
  <si>
    <t>Transfusion, fluid resuscitation, pressors</t>
  </si>
  <si>
    <t>4, 6</t>
  </si>
  <si>
    <t>Pain, bleeding and malodorous discharge, uterine asymmetry, fever</t>
  </si>
  <si>
    <t>Medical mgmt for presumed threatened Ab. One week later D&amp;C for continued symptoms. 10 days later rupture, L salp'ectomy, angular resection</t>
  </si>
  <si>
    <t>Death from shock</t>
  </si>
  <si>
    <t>Fluids, blood initially. Two weeks later L angle resection, bilat salpingectomy</t>
  </si>
  <si>
    <t>Slight vaginal bleeding, uterine asymmetry, tenderness at right uterine border</t>
  </si>
  <si>
    <t>Watchful waiting</t>
  </si>
  <si>
    <t>Unknown</t>
  </si>
  <si>
    <t>Asymmetric uterus, pain</t>
  </si>
  <si>
    <t>Two prior induced abortions followed by curettage</t>
  </si>
  <si>
    <t xml:space="preserve">Ex-lap for presumed R ectopic. Appendectomy. </t>
  </si>
  <si>
    <t>Live birth at term</t>
  </si>
  <si>
    <t>Heavy vaginal bleeding after SAB with retained POC. Distended L angle.</t>
  </si>
  <si>
    <t>Three prior induced abortions</t>
  </si>
  <si>
    <t>Emergency curettage, extraction of the placenta</t>
  </si>
  <si>
    <t>Inevitable abortion. Vaginal bleeding, pain, asymmetry of the uterus</t>
  </si>
  <si>
    <t>3 prior c-sections</t>
  </si>
  <si>
    <t>Bedrest, observation</t>
  </si>
  <si>
    <t xml:space="preserve">Heavy vaginal bleeding, dx missed Ab  </t>
  </si>
  <si>
    <t>Exploration of the uterus on presentation, laparotomy with resection of the left uterine angle and fallopian tube</t>
  </si>
  <si>
    <t>Partial hystertectomy. No complications.</t>
  </si>
  <si>
    <t>Rigby</t>
  </si>
  <si>
    <t>Septic Ab, peritonitis, rupture</t>
  </si>
  <si>
    <t>Initially expectant for SAB, then ex-lap after clinical deterioration</t>
  </si>
  <si>
    <t>2, 5, 6</t>
  </si>
  <si>
    <t>Callegari</t>
  </si>
  <si>
    <t>Painful asymmetric swelling of the uterus</t>
  </si>
  <si>
    <t>R salpingo-oophorectomy for ampullary ectopic</t>
  </si>
  <si>
    <t>Hysterectomy, L salpingectomy with sparing of L ovary</t>
  </si>
  <si>
    <t>RLQ pain, vaginal bleeding, uterine asymmetry</t>
  </si>
  <si>
    <t>Ex-lap for presumed R tubal ectopic</t>
  </si>
  <si>
    <t>Gavioli</t>
  </si>
  <si>
    <t>Resection of the left uterine angle, L salpingectomy, primary closure</t>
  </si>
  <si>
    <t>Subsequent pregnancy c/b amniotic sac hernia at term</t>
  </si>
  <si>
    <t>Louw</t>
  </si>
  <si>
    <t>Septic Ab, physometra, shock (near term)</t>
  </si>
  <si>
    <t>contriction ring/amniotic band</t>
  </si>
  <si>
    <t>PCN, fluids, blood, then sub total hys with clinical deterioration</t>
  </si>
  <si>
    <t>Subtotal hysterectomy, full recovery</t>
  </si>
  <si>
    <t>9, 5</t>
  </si>
  <si>
    <t>Gravity</t>
  </si>
  <si>
    <t>Term</t>
  </si>
  <si>
    <t>Preterm</t>
  </si>
  <si>
    <t>Aborta</t>
  </si>
  <si>
    <t>Living</t>
  </si>
  <si>
    <t>Prior Ectopics</t>
  </si>
  <si>
    <t>Prior C-section</t>
  </si>
  <si>
    <t>4</t>
  </si>
  <si>
    <t>vaginal delivery</t>
  </si>
  <si>
    <t>Spontaneous abortion after laparotomy</t>
  </si>
  <si>
    <t>Expectant?</t>
  </si>
  <si>
    <t>Lower abdominal cramping, pelvic pain w/o bleeding</t>
  </si>
  <si>
    <t>Live birth: Vaginal or CS</t>
  </si>
  <si>
    <t>Spontaneous abortion: Includes missed abortion. Does NOT include death of embryo or fetus due to rupture.</t>
  </si>
  <si>
    <t>Elective/Therapeutic Termination: Includes early elective terminations by MTX and/or D&amp;C as well as symptomatic (bleeding, pain) pregnancies aborted surgically (hysterotomy, resection)</t>
  </si>
  <si>
    <t>Maternal death: Antepartum or peripartum, caused directly by complications of pregnancy (shock, sepsis)</t>
  </si>
  <si>
    <t>Hysterectomy: Subtotal or total hysterectomy 2/2 rupture, accreta/percreta, or complications of initial management. Does NOT include partial resection of &lt; 1/2 of the uterus.</t>
  </si>
  <si>
    <t>Rupture: Spontaneous uterine rupture at any point in gestation and with any outcome</t>
  </si>
  <si>
    <t>Placenta accreta/percreta: Only noted when explicitly diagnosed; terms "retained placenta" or "implanted placenta" (esp in older literature) imprecise and were not counted</t>
  </si>
  <si>
    <t>Placental abruption: Only when explicitly stated in the literature</t>
  </si>
  <si>
    <t>Fetal demise: Death of the fetus in utero at &gt;20 weeks gestation</t>
  </si>
  <si>
    <t>N</t>
  </si>
  <si>
    <t>Percent</t>
  </si>
  <si>
    <t>P-Value</t>
  </si>
  <si>
    <t>Live Birth</t>
  </si>
  <si>
    <t>No Live Birth</t>
  </si>
  <si>
    <t>1934-1981</t>
  </si>
  <si>
    <t>1982-Present</t>
  </si>
  <si>
    <t>Expectant Treatment</t>
  </si>
  <si>
    <t>1982-present</t>
  </si>
  <si>
    <t>&lt;0.0001</t>
  </si>
  <si>
    <t>LOUW, J.T., 1947. Angular pregnancy at term complicated by constriction ring. J Obstet Gynaecol Br Emp 54, 477–481.</t>
  </si>
  <si>
    <t>GAVIOLI, R.L., 1950. [Ruptured angular pregnancy; subsequent pregnancy with chorio-amniotic utero-abdominal hernia]. Rev Asoc Med Argent 64, 368–369.</t>
  </si>
  <si>
    <t>CALLEGARI, G., 1950. [Extrauterine interstitial and angular pregnancy]. Quad Clin Ostet Ginecol 5, 647–674.</t>
  </si>
  <si>
    <t>RIGBY, E.P., 1951. Spontaneous rupture of an angular pregnancy. Br Med J 2, 585.</t>
  </si>
  <si>
    <t>VILLAVICENCIO, G., 1954. [Critical study of angular pregnancies]. Bol Soc Chil Obstet Ginecol 19, 145–149.</t>
  </si>
  <si>
    <t>VILLAVICENCIO, G., 1955. [Critical study of angular pregnancy]. Rev Med Cubana 66, 888–897; discussion, 897–900.</t>
  </si>
  <si>
    <t>UGLIETTI, M., 1956. [Angular pregnancy; two personal case reports]. Minerva Ginecol 8, 559–563.</t>
  </si>
  <si>
    <t>CIARAMELLA, S., 1963. [ANGULAR PREGNANCY WITH CONSEQUENT RUPTURE OF THE UTERUS]. Arch Ostet Ginecol 68, 376–384.</t>
  </si>
  <si>
    <t>POINOT, J., POINOT, A., LAULA, 1964. [A CASE OF RUPTURED ANGULAR PREGNANCY]. Bord Chir 4, 170–171.</t>
  </si>
  <si>
    <t>Monrozies, M., Espagno, G., Le Gressus, G., Bardenat, M., 1966. [2 Further cases of angular pregnancy]. Bull Fed Soc Gynecol Obstet Lang Fr 18, 336–337.</t>
  </si>
  <si>
    <t>Barron, L.R., Rona, G., Tucker, E., 1966. Ruptured angular (cornual) pregnancy. Can Med Assoc J 95, 162–163.</t>
  </si>
  <si>
    <t>Adinolfi, G., Pellicano, A., 1967. [Angular pregnancy in a fibromatous uterus]. Arch Ostet Ginecol 72, 886–894.</t>
  </si>
  <si>
    <t>Debiasi, D., 1969. [On angular pregnancy]. Quad Clin Ostet Ginecol 24, 285–292.</t>
  </si>
  <si>
    <t>Maistre, B., Bréda, Y., Rodier, J., Mateu, J., 1982. [Angular pregnancies apropos of an exceptional case of uterine rupture during twin pregnancy in an angular position]. Dakar Med 27, 413–418.</t>
  </si>
  <si>
    <t>Jansen, R., Elliott, P., 1983. Angular and Interstirial Pregnancies Should Not Be Called “Cornual”. Australian and New Zealand Journal of Obstetrics and Gynaecology 23, 123–124.</t>
  </si>
  <si>
    <t>Cochand-Priollet, B., Guérin, D., Charbonnier, J.Y., Dubost, C., Le Charpentier, Y., 1984. [Ruptured angular pregnancy in the 16th week. Apropos of a case]. J Gynecol Obstet Biol Reprod (Paris) 13, 808–811.</t>
  </si>
  <si>
    <t>Zorn, B., Lumbroso, P., Fingerhut, A., 1984. [3 new cases of pregnancy of the uterine horn]. Rev Fr Gynecol Obstet 79, 541–545.</t>
  </si>
  <si>
    <t>Rahmani, Y., Ossowski, R., 1985. Perforation of angular pregnancy during elective pregnancy termination. A case report. J Reprod Med 30, 366–367.</t>
  </si>
  <si>
    <t>Papini, A., Barresi, S., Cervadoro, O., Cosentino, P., 1989. [Rupture of the uterus in the ninth week due to an angular pregnancy. Clinical case]. Minerva Ginecol 41, 421–423.</t>
  </si>
  <si>
    <t>Lamaina, V., Litta, P., Sandri, A., Nardelli, G.B., 1991. Angular pregnancy. Clinical management. Clin Exp Obstet Gynecol 18, 133–135.</t>
  </si>
  <si>
    <t>Stiller, R.J., de Regt, R.H., 1991. Prenatal diagnosis of angular pregnancy. J Clin Ultrasound 19, 374–376.</t>
  </si>
  <si>
    <t>Deckers, E.A., Stamm, C.A., Naake, V.L., Dunn, T.S., McFee, J.G., 2000. Hysterotomy for retained placenta in a term angular pregnancy. A case report. J Reprod Med 45, 153–155.</t>
  </si>
  <si>
    <t>Chang, F.-W., Yu, M.-H., Chen, W.-H., 2003. An angular pregnancy of a bicornuate uterus. Int J Gynaecol Obstet 81, 219–220.</t>
  </si>
  <si>
    <t>Triolo, O., Mancuso, A., De Vivo, A., Falcone, S., 2004. Term angular pregnancy with placenta accreta. A case report. Clin Exp Obstet Gynecol 31, 147–148.</t>
  </si>
  <si>
    <t>Tarim, E., Ulusan, S., Kilicdag, E., Yildirim, T., Bagis, T., Kuscu, E., 2004. Angular pregnancy. J. Obstet. Gynaecol. Res. 30, 377–379.</t>
  </si>
  <si>
    <t>Boutten, A., Debodinance, P., 2006. [Angular pregnancy at eleven weeks gestation on a fibromyomatous uterus]. J Gynecol Obstet Biol Reprod (Paris) 35, 82–86.</t>
  </si>
  <si>
    <t>Dei Malatesta, M.F., Piccioni, M.G., Gentile, T., Lauri, M., Panici, P.B., 2007. Transabdominal intralesional injection of Methotrexate in two angular live ectopic pregnancies. J Prenat Med 1, 37–38.</t>
  </si>
  <si>
    <t>Ciavattini, A., Cerè, I., Tsiroglou, D., Caselli, F.M., Tranquilli, A.L., 2007. Angular-interstitial pregnancy treated with minimally invasive surgery after adjuvant methotrexate medical therapy. JSLS 11, 123–126.</t>
  </si>
  <si>
    <t>Ps, B., Hk, C., 2008. Angular ectopic pregnancy presenting as rupture of lateral wall of the uterus. J Hum Reprod Sci 1, 33–34.</t>
  </si>
  <si>
    <t>Shekhar, S., Verma, S., Motey, R., Kaushal, R., 2010. Hysterotomy for retained placenta with imminent uterine rupture in a preterm angular pregnancy. Acta Obstet Gynecol Scand 89, 1615–1616.</t>
  </si>
  <si>
    <t>Alves, J.A.G., Alves, N.G., Alencar Júnior, C.A., Feitosa, F.E.L., da Silva Costa, F., 2011. Term angular pregnancy: successful expectant management. J. Obstet. Gynaecol. Res. 37, 641–644.</t>
  </si>
  <si>
    <t>Kwon, J.Y., Hwang, S.J., Shin, J.E., Yoon, W.S., Shin, J.C., Park, I.Y., 2011. Two cases of angular pregnancy complicated by preterm labor and placental abruption at mid-pregnancy. J. Obstet. Gynaecol. Res. 37, 958–962.</t>
  </si>
  <si>
    <t>Mayer, R.B., Yaman, C., Ebner, T., Shebl, O., Sommergruber, M., Hartl, J., Tews, G., 2012. Ectopic pregnancies with unusual location and an angular pregnancy: Report of eight cases. Wien. Klin. Wochenschr. 124, 193–197.</t>
  </si>
  <si>
    <t>Kambhampati, L., Kitova-John, M., Allahdin, S., Voigt, S., 2012. Suction curettage under laparoscopic vision for advanced angular pregnancy. J Obstet Gynaecol 32, 601–602.</t>
  </si>
  <si>
    <t>PMID</t>
  </si>
  <si>
    <t>1981-2013</t>
  </si>
  <si>
    <t>Apparent SAB</t>
  </si>
  <si>
    <t>Expectant Management</t>
  </si>
  <si>
    <t>Total</t>
  </si>
  <si>
    <t>1934-Present</t>
  </si>
  <si>
    <t>unk</t>
  </si>
  <si>
    <t>0-12</t>
  </si>
  <si>
    <t>13-28</t>
  </si>
  <si>
    <t>29-41</t>
  </si>
  <si>
    <t>6-10</t>
  </si>
  <si>
    <t>16-20</t>
  </si>
  <si>
    <t>21-25</t>
  </si>
  <si>
    <t>26-30</t>
  </si>
  <si>
    <t>31-35</t>
  </si>
  <si>
    <t>36-40</t>
  </si>
  <si>
    <t>41+</t>
  </si>
  <si>
    <t>1-5</t>
  </si>
  <si>
    <t>11-15</t>
  </si>
  <si>
    <t>unknown</t>
  </si>
  <si>
    <t>Period 1</t>
  </si>
  <si>
    <t>Period 2</t>
  </si>
  <si>
    <t>all</t>
  </si>
  <si>
    <t>t1</t>
  </si>
  <si>
    <t>%</t>
  </si>
  <si>
    <t>mean: 15.1</t>
  </si>
  <si>
    <t>mean: 14.3</t>
  </si>
  <si>
    <t>Appendix 1: Cases of Angular Pregnancy Reported Between 1930 and 2013 (N=85)</t>
  </si>
</sst>
</file>

<file path=xl/styles.xml><?xml version="1.0" encoding="utf-8"?>
<styleSheet xmlns="http://schemas.openxmlformats.org/spreadsheetml/2006/main">
  <numFmts count="1">
    <numFmt numFmtId="164" formatCode="0.000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7" fillId="0" borderId="0" xfId="1" applyAlignment="1" applyProtection="1"/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/>
    <xf numFmtId="9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9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Border="1"/>
    <xf numFmtId="9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 vertical="center"/>
    </xf>
    <xf numFmtId="9" fontId="0" fillId="0" borderId="0" xfId="0" applyNumberFormat="1" applyBorder="1"/>
    <xf numFmtId="0" fontId="0" fillId="0" borderId="2" xfId="0" applyBorder="1" applyAlignment="1">
      <alignment horizontal="center" vertical="center"/>
    </xf>
    <xf numFmtId="0" fontId="3" fillId="0" borderId="2" xfId="0" applyFont="1" applyBorder="1"/>
    <xf numFmtId="0" fontId="0" fillId="0" borderId="0" xfId="0" applyBorder="1" applyAlignment="1">
      <alignment horizontal="center" vertical="center" wrapText="1"/>
    </xf>
    <xf numFmtId="49" fontId="0" fillId="0" borderId="0" xfId="0" applyNumberFormat="1"/>
    <xf numFmtId="9" fontId="3" fillId="0" borderId="0" xfId="0" applyNumberFormat="1" applyFont="1"/>
    <xf numFmtId="164" fontId="6" fillId="0" borderId="0" xfId="0" applyNumberFormat="1" applyFont="1"/>
    <xf numFmtId="164" fontId="8" fillId="0" borderId="0" xfId="0" applyNumberFormat="1" applyFont="1"/>
    <xf numFmtId="164" fontId="10" fillId="0" borderId="0" xfId="0" applyNumberFormat="1" applyFont="1"/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barChart>
        <c:barDir val="col"/>
        <c:grouping val="clustered"/>
        <c:ser>
          <c:idx val="0"/>
          <c:order val="0"/>
          <c:tx>
            <c:v>Presentation by trimester</c:v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'Weeks at dx'!$D$3:$D$5</c:f>
              <c:strCache>
                <c:ptCount val="3"/>
                <c:pt idx="0">
                  <c:v>0-12</c:v>
                </c:pt>
                <c:pt idx="1">
                  <c:v>13-28</c:v>
                </c:pt>
                <c:pt idx="2">
                  <c:v>29-41</c:v>
                </c:pt>
              </c:strCache>
            </c:strRef>
          </c:cat>
          <c:val>
            <c:numRef>
              <c:f>'Weeks at dx'!$E$3:$E$5</c:f>
              <c:numCache>
                <c:formatCode>General</c:formatCode>
                <c:ptCount val="3"/>
                <c:pt idx="0">
                  <c:v>37</c:v>
                </c:pt>
                <c:pt idx="1">
                  <c:v>28</c:v>
                </c:pt>
                <c:pt idx="2">
                  <c:v>8</c:v>
                </c:pt>
              </c:numCache>
            </c:numRef>
          </c:val>
        </c:ser>
        <c:dLbls/>
        <c:axId val="66857984"/>
        <c:axId val="67863680"/>
      </c:barChart>
      <c:catAx>
        <c:axId val="66857984"/>
        <c:scaling>
          <c:orientation val="minMax"/>
        </c:scaling>
        <c:axPos val="b"/>
        <c:numFmt formatCode="General" sourceLinked="0"/>
        <c:tickLblPos val="nextTo"/>
        <c:crossAx val="67863680"/>
        <c:crosses val="autoZero"/>
        <c:auto val="1"/>
        <c:lblAlgn val="ctr"/>
        <c:lblOffset val="100"/>
      </c:catAx>
      <c:valAx>
        <c:axId val="67863680"/>
        <c:scaling>
          <c:orientation val="minMax"/>
        </c:scaling>
        <c:axPos val="l"/>
        <c:majorGridlines/>
        <c:numFmt formatCode="General" sourceLinked="1"/>
        <c:tickLblPos val="nextTo"/>
        <c:crossAx val="6685798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barChart>
        <c:barDir val="col"/>
        <c:grouping val="clustered"/>
        <c:ser>
          <c:idx val="0"/>
          <c:order val="0"/>
          <c:tx>
            <c:v>Weeks at presentation</c:v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'Weeks at dx'!$D$8:$D$16</c:f>
              <c:strCache>
                <c:ptCount val="9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41+</c:v>
                </c:pt>
              </c:strCache>
            </c:strRef>
          </c:cat>
          <c:val>
            <c:numRef>
              <c:f>'Weeks at dx'!$E$8:$E$16</c:f>
              <c:numCache>
                <c:formatCode>General</c:formatCode>
                <c:ptCount val="9"/>
                <c:pt idx="0">
                  <c:v>1</c:v>
                </c:pt>
                <c:pt idx="1">
                  <c:v>30</c:v>
                </c:pt>
                <c:pt idx="2">
                  <c:v>16</c:v>
                </c:pt>
                <c:pt idx="3">
                  <c:v>14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</c:numCache>
            </c:numRef>
          </c:val>
        </c:ser>
        <c:dLbls/>
        <c:axId val="66077056"/>
        <c:axId val="66078592"/>
      </c:barChart>
      <c:catAx>
        <c:axId val="66077056"/>
        <c:scaling>
          <c:orientation val="minMax"/>
        </c:scaling>
        <c:axPos val="b"/>
        <c:numFmt formatCode="General" sourceLinked="0"/>
        <c:tickLblPos val="nextTo"/>
        <c:crossAx val="66078592"/>
        <c:crosses val="autoZero"/>
        <c:auto val="1"/>
        <c:lblAlgn val="ctr"/>
        <c:lblOffset val="100"/>
      </c:catAx>
      <c:valAx>
        <c:axId val="66078592"/>
        <c:scaling>
          <c:orientation val="minMax"/>
        </c:scaling>
        <c:axPos val="l"/>
        <c:majorGridlines/>
        <c:numFmt formatCode="General" sourceLinked="1"/>
        <c:tickLblPos val="nextTo"/>
        <c:crossAx val="6607705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v>1934-1982</c:v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'Weeks at dx'!$D$8:$D$16</c:f>
              <c:strCache>
                <c:ptCount val="9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41+</c:v>
                </c:pt>
              </c:strCache>
            </c:strRef>
          </c:cat>
          <c:val>
            <c:numRef>
              <c:f>'Weeks at dx'!$H$8:$H$16</c:f>
              <c:numCache>
                <c:formatCode>0%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0.12962962962962962</c:v>
                </c:pt>
                <c:pt idx="3">
                  <c:v>0.16666666666666666</c:v>
                </c:pt>
                <c:pt idx="4">
                  <c:v>3.7037037037037035E-2</c:v>
                </c:pt>
                <c:pt idx="5">
                  <c:v>5.5555555555555552E-2</c:v>
                </c:pt>
                <c:pt idx="6">
                  <c:v>5.5555555555555552E-2</c:v>
                </c:pt>
                <c:pt idx="7">
                  <c:v>3.7037037037037035E-2</c:v>
                </c:pt>
                <c:pt idx="8">
                  <c:v>1.8518518518518517E-2</c:v>
                </c:pt>
              </c:numCache>
            </c:numRef>
          </c:val>
        </c:ser>
        <c:ser>
          <c:idx val="1"/>
          <c:order val="1"/>
          <c:tx>
            <c:v>1983-2013</c:v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'Weeks at dx'!$J$8:$J$16</c:f>
              <c:numCache>
                <c:formatCode>0%</c:formatCode>
                <c:ptCount val="9"/>
                <c:pt idx="0">
                  <c:v>5.2631578947368418E-2</c:v>
                </c:pt>
                <c:pt idx="1">
                  <c:v>0.15789473684210525</c:v>
                </c:pt>
                <c:pt idx="2">
                  <c:v>0.47368421052631576</c:v>
                </c:pt>
                <c:pt idx="3">
                  <c:v>0.26315789473684209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5.2631578947368418E-2</c:v>
                </c:pt>
                <c:pt idx="8">
                  <c:v>0</c:v>
                </c:pt>
              </c:numCache>
            </c:numRef>
          </c:val>
        </c:ser>
        <c:dLbls/>
        <c:axId val="66116224"/>
        <c:axId val="66118016"/>
      </c:barChart>
      <c:catAx>
        <c:axId val="66116224"/>
        <c:scaling>
          <c:orientation val="minMax"/>
        </c:scaling>
        <c:axPos val="b"/>
        <c:numFmt formatCode="General" sourceLinked="0"/>
        <c:tickLblPos val="nextTo"/>
        <c:crossAx val="66118016"/>
        <c:crosses val="autoZero"/>
        <c:auto val="1"/>
        <c:lblAlgn val="ctr"/>
        <c:lblOffset val="100"/>
      </c:catAx>
      <c:valAx>
        <c:axId val="66118016"/>
        <c:scaling>
          <c:orientation val="minMax"/>
        </c:scaling>
        <c:axPos val="l"/>
        <c:majorGridlines/>
        <c:numFmt formatCode="0%" sourceLinked="1"/>
        <c:tickLblPos val="nextTo"/>
        <c:crossAx val="6611622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400050</xdr:colOff>
      <xdr:row>17</xdr:row>
      <xdr:rowOff>123825</xdr:rowOff>
    </xdr:from>
    <xdr:to>
      <xdr:col>19</xdr:col>
      <xdr:colOff>95250</xdr:colOff>
      <xdr:row>32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390525</xdr:colOff>
      <xdr:row>1</xdr:row>
      <xdr:rowOff>123825</xdr:rowOff>
    </xdr:from>
    <xdr:to>
      <xdr:col>19</xdr:col>
      <xdr:colOff>85725</xdr:colOff>
      <xdr:row>16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66675</xdr:colOff>
      <xdr:row>18</xdr:row>
      <xdr:rowOff>85725</xdr:rowOff>
    </xdr:from>
    <xdr:to>
      <xdr:col>10</xdr:col>
      <xdr:colOff>371475</xdr:colOff>
      <xdr:row>32</xdr:row>
      <xdr:rowOff>161925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cbi.nlm.nih.gov/pubmed/?term=13281159" TargetMode="External"/><Relationship Id="rId13" Type="http://schemas.openxmlformats.org/officeDocument/2006/relationships/hyperlink" Target="http://www.ncbi.nlm.nih.gov/pubmed/?term=20264663" TargetMode="External"/><Relationship Id="rId18" Type="http://schemas.openxmlformats.org/officeDocument/2006/relationships/hyperlink" Target="http://www.ncbi.nlm.nih.gov/pubmed/22779976" TargetMode="External"/><Relationship Id="rId26" Type="http://schemas.openxmlformats.org/officeDocument/2006/relationships/hyperlink" Target="http://www.ncbi.nlm.nih.gov/pubmed/15327452" TargetMode="External"/><Relationship Id="rId3" Type="http://schemas.openxmlformats.org/officeDocument/2006/relationships/hyperlink" Target="http://www.ncbi.nlm.nih.gov/pubmed/?term=5940326" TargetMode="External"/><Relationship Id="rId21" Type="http://schemas.openxmlformats.org/officeDocument/2006/relationships/hyperlink" Target="http://www.ncbi.nlm.nih.gov/pubmed/21375673" TargetMode="External"/><Relationship Id="rId34" Type="http://schemas.openxmlformats.org/officeDocument/2006/relationships/hyperlink" Target="http://www.ncbi.nlm.nih.gov/pubmed/7169005" TargetMode="External"/><Relationship Id="rId7" Type="http://schemas.openxmlformats.org/officeDocument/2006/relationships/hyperlink" Target="http://www.ncbi.nlm.nih.gov/pubmed/?term=13378152" TargetMode="External"/><Relationship Id="rId12" Type="http://schemas.openxmlformats.org/officeDocument/2006/relationships/hyperlink" Target="http://www.ncbi.nlm.nih.gov/pubmed/?term=14808716" TargetMode="External"/><Relationship Id="rId17" Type="http://schemas.openxmlformats.org/officeDocument/2006/relationships/hyperlink" Target="http://www.ncbi.nlm.nih.gov/pubmed/15266774" TargetMode="External"/><Relationship Id="rId25" Type="http://schemas.openxmlformats.org/officeDocument/2006/relationships/hyperlink" Target="http://www.ncbi.nlm.nih.gov/pubmed/22470825" TargetMode="External"/><Relationship Id="rId33" Type="http://schemas.openxmlformats.org/officeDocument/2006/relationships/hyperlink" Target="http://www.ncbi.nlm.nih.gov/pubmed/6578777" TargetMode="External"/><Relationship Id="rId2" Type="http://schemas.openxmlformats.org/officeDocument/2006/relationships/hyperlink" Target="http://www.ncbi.nlm.nih.gov/pubmed/?term=5606850" TargetMode="External"/><Relationship Id="rId16" Type="http://schemas.openxmlformats.org/officeDocument/2006/relationships/hyperlink" Target="http://www.ncbi.nlm.nih.gov/pubmed/12706282" TargetMode="External"/><Relationship Id="rId20" Type="http://schemas.openxmlformats.org/officeDocument/2006/relationships/hyperlink" Target="http://www.ncbi.nlm.nih.gov/pubmed/21450029" TargetMode="External"/><Relationship Id="rId29" Type="http://schemas.openxmlformats.org/officeDocument/2006/relationships/hyperlink" Target="http://www.ncbi.nlm.nih.gov/pubmed/2812495" TargetMode="External"/><Relationship Id="rId1" Type="http://schemas.openxmlformats.org/officeDocument/2006/relationships/hyperlink" Target="http://www.ncbi.nlm.nih.gov/pubmed/?term=5408565" TargetMode="External"/><Relationship Id="rId6" Type="http://schemas.openxmlformats.org/officeDocument/2006/relationships/hyperlink" Target="http://www.ncbi.nlm.nih.gov/pubmed/?term=14078888" TargetMode="External"/><Relationship Id="rId11" Type="http://schemas.openxmlformats.org/officeDocument/2006/relationships/hyperlink" Target="http://www.ncbi.nlm.nih.gov/pubmed/?term=14797929" TargetMode="External"/><Relationship Id="rId24" Type="http://schemas.openxmlformats.org/officeDocument/2006/relationships/hyperlink" Target="http://www.ncbi.nlm.nih.gov/pubmed/17651573" TargetMode="External"/><Relationship Id="rId32" Type="http://schemas.openxmlformats.org/officeDocument/2006/relationships/hyperlink" Target="http://www.ncbi.nlm.nih.gov/pubmed/6526981" TargetMode="External"/><Relationship Id="rId5" Type="http://schemas.openxmlformats.org/officeDocument/2006/relationships/hyperlink" Target="http://www.ncbi.nlm.nih.gov/pubmed/?term=14308887" TargetMode="External"/><Relationship Id="rId15" Type="http://schemas.openxmlformats.org/officeDocument/2006/relationships/hyperlink" Target="http://www.ncbi.nlm.nih.gov/pubmed/10710750" TargetMode="External"/><Relationship Id="rId23" Type="http://schemas.openxmlformats.org/officeDocument/2006/relationships/hyperlink" Target="http://www.ncbi.nlm.nih.gov/pubmed/19562062" TargetMode="External"/><Relationship Id="rId28" Type="http://schemas.openxmlformats.org/officeDocument/2006/relationships/hyperlink" Target="http://www.ncbi.nlm.nih.gov/pubmed/1914209" TargetMode="External"/><Relationship Id="rId10" Type="http://schemas.openxmlformats.org/officeDocument/2006/relationships/hyperlink" Target="http://www.ncbi.nlm.nih.gov/pubmed/?term=14869656" TargetMode="External"/><Relationship Id="rId19" Type="http://schemas.openxmlformats.org/officeDocument/2006/relationships/hyperlink" Target="http://www.ncbi.nlm.nih.gov/pubmed/22210442" TargetMode="External"/><Relationship Id="rId31" Type="http://schemas.openxmlformats.org/officeDocument/2006/relationships/hyperlink" Target="http://www.ncbi.nlm.nih.gov/pubmed/6396817" TargetMode="External"/><Relationship Id="rId4" Type="http://schemas.openxmlformats.org/officeDocument/2006/relationships/hyperlink" Target="http://www.ncbi.nlm.nih.gov/pubmed/?term=5962909" TargetMode="External"/><Relationship Id="rId9" Type="http://schemas.openxmlformats.org/officeDocument/2006/relationships/hyperlink" Target="http://www.ncbi.nlm.nih.gov/pubmed/?term=14363387" TargetMode="External"/><Relationship Id="rId14" Type="http://schemas.openxmlformats.org/officeDocument/2006/relationships/hyperlink" Target="http://www.ncbi.nlm.nih.gov/pubmed/1658060" TargetMode="External"/><Relationship Id="rId22" Type="http://schemas.openxmlformats.org/officeDocument/2006/relationships/hyperlink" Target="http://www.ncbi.nlm.nih.gov/pubmed/21050156" TargetMode="External"/><Relationship Id="rId27" Type="http://schemas.openxmlformats.org/officeDocument/2006/relationships/hyperlink" Target="http://www.ncbi.nlm.nih.gov/pubmed/16446617" TargetMode="External"/><Relationship Id="rId30" Type="http://schemas.openxmlformats.org/officeDocument/2006/relationships/hyperlink" Target="http://www.ncbi.nlm.nih.gov/pubmed/4009556" TargetMode="External"/><Relationship Id="rId35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0"/>
  <sheetViews>
    <sheetView tabSelected="1" topLeftCell="A88" zoomScale="90" zoomScaleNormal="90" workbookViewId="0">
      <selection activeCell="A91" sqref="A91:XFD94"/>
    </sheetView>
  </sheetViews>
  <sheetFormatPr defaultColWidth="19.42578125" defaultRowHeight="15"/>
  <cols>
    <col min="1" max="1" width="3.5703125" style="1" bestFit="1" customWidth="1"/>
    <col min="2" max="2" width="14.5703125" style="2" bestFit="1" customWidth="1"/>
    <col min="3" max="3" width="6.140625" style="18" customWidth="1"/>
    <col min="4" max="4" width="5.5703125" style="4" bestFit="1" customWidth="1"/>
    <col min="5" max="5" width="5.5703125" style="4" customWidth="1"/>
    <col min="6" max="6" width="8.42578125" style="2" customWidth="1"/>
    <col min="7" max="11" width="8.42578125" style="4" customWidth="1"/>
    <col min="12" max="12" width="8.42578125" style="3" customWidth="1"/>
    <col min="13" max="13" width="8.42578125" style="4" customWidth="1"/>
    <col min="14" max="14" width="12" style="2" bestFit="1" customWidth="1"/>
    <col min="15" max="15" width="14.28515625" style="2" bestFit="1" customWidth="1"/>
    <col min="16" max="16" width="32.140625" style="4" bestFit="1" customWidth="1"/>
    <col min="17" max="17" width="20.85546875" style="4" customWidth="1"/>
    <col min="18" max="18" width="36.7109375" style="4" bestFit="1" customWidth="1"/>
    <col min="19" max="19" width="34" style="4" customWidth="1"/>
    <col min="20" max="20" width="11" style="2" customWidth="1"/>
    <col min="21" max="21" width="6.42578125" style="2" customWidth="1"/>
    <col min="22" max="22" width="12.5703125" style="2" customWidth="1"/>
    <col min="23" max="23" width="38.5703125" style="4" customWidth="1"/>
    <col min="24" max="24" width="23.28515625" style="4" customWidth="1"/>
    <col min="25" max="16384" width="19.42578125" style="4"/>
  </cols>
  <sheetData>
    <row r="1" spans="1:24" ht="23.25">
      <c r="B1" s="90" t="s">
        <v>410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24" s="1" customFormat="1" ht="30">
      <c r="B2" s="5" t="s">
        <v>0</v>
      </c>
      <c r="D2" s="1" t="s">
        <v>1</v>
      </c>
      <c r="E2" s="1" t="s">
        <v>2</v>
      </c>
      <c r="F2" s="5" t="s">
        <v>3</v>
      </c>
      <c r="G2" s="1" t="s">
        <v>318</v>
      </c>
      <c r="H2" s="1" t="s">
        <v>319</v>
      </c>
      <c r="I2" s="1" t="s">
        <v>320</v>
      </c>
      <c r="J2" s="1" t="s">
        <v>321</v>
      </c>
      <c r="K2" s="1" t="s">
        <v>322</v>
      </c>
      <c r="L2" s="3" t="s">
        <v>323</v>
      </c>
      <c r="M2" s="1" t="s">
        <v>324</v>
      </c>
      <c r="N2" s="5" t="s">
        <v>4</v>
      </c>
      <c r="O2" s="5" t="s">
        <v>5</v>
      </c>
      <c r="P2" s="1" t="s">
        <v>6</v>
      </c>
      <c r="Q2" s="1" t="s">
        <v>7</v>
      </c>
      <c r="R2" s="1" t="s">
        <v>8</v>
      </c>
      <c r="S2" s="1" t="s">
        <v>9</v>
      </c>
      <c r="T2" s="5" t="s">
        <v>328</v>
      </c>
      <c r="U2" s="5" t="s">
        <v>10</v>
      </c>
      <c r="V2" s="5" t="s">
        <v>9</v>
      </c>
      <c r="W2" s="1" t="s">
        <v>11</v>
      </c>
    </row>
    <row r="3" spans="1:24" ht="60">
      <c r="A3" s="1">
        <v>1</v>
      </c>
      <c r="B3" s="2" t="s">
        <v>12</v>
      </c>
      <c r="C3" s="3" t="s">
        <v>13</v>
      </c>
      <c r="D3" s="4">
        <v>2012</v>
      </c>
      <c r="F3" s="2">
        <v>41</v>
      </c>
      <c r="G3" s="4">
        <v>2</v>
      </c>
      <c r="H3" s="4">
        <v>0</v>
      </c>
      <c r="I3" s="4">
        <v>0</v>
      </c>
      <c r="J3" s="4">
        <v>1</v>
      </c>
      <c r="K3" s="4">
        <v>0</v>
      </c>
      <c r="L3" s="3">
        <v>0</v>
      </c>
      <c r="M3" s="4">
        <v>0</v>
      </c>
      <c r="N3" s="2">
        <v>1</v>
      </c>
      <c r="O3" s="2">
        <v>6.6</v>
      </c>
      <c r="P3" s="4" t="s">
        <v>14</v>
      </c>
      <c r="R3" s="4" t="s">
        <v>15</v>
      </c>
      <c r="S3" s="4" t="s">
        <v>16</v>
      </c>
      <c r="T3" s="2">
        <v>1</v>
      </c>
      <c r="U3" s="2">
        <v>0</v>
      </c>
      <c r="V3" s="2">
        <v>3</v>
      </c>
    </row>
    <row r="4" spans="1:24" ht="45">
      <c r="A4" s="1">
        <v>2</v>
      </c>
      <c r="B4" s="2" t="s">
        <v>17</v>
      </c>
      <c r="C4" s="3" t="s">
        <v>13</v>
      </c>
      <c r="D4" s="4">
        <v>2011</v>
      </c>
      <c r="F4" s="2">
        <v>31</v>
      </c>
      <c r="P4" s="4" t="s">
        <v>18</v>
      </c>
      <c r="Q4" s="4" t="s">
        <v>19</v>
      </c>
      <c r="R4" s="4" t="s">
        <v>20</v>
      </c>
      <c r="S4" s="4" t="s">
        <v>21</v>
      </c>
      <c r="T4" s="2">
        <v>1</v>
      </c>
      <c r="U4" s="2">
        <v>1</v>
      </c>
      <c r="V4" s="2" t="s">
        <v>22</v>
      </c>
    </row>
    <row r="5" spans="1:24" ht="45">
      <c r="A5" s="1">
        <v>3</v>
      </c>
      <c r="B5" s="2" t="s">
        <v>23</v>
      </c>
      <c r="C5" s="3" t="s">
        <v>13</v>
      </c>
      <c r="D5" s="4">
        <v>2011</v>
      </c>
      <c r="F5" s="2">
        <v>37</v>
      </c>
      <c r="G5" s="4">
        <v>3</v>
      </c>
      <c r="H5" s="4">
        <v>1</v>
      </c>
      <c r="I5" s="4">
        <v>0</v>
      </c>
      <c r="J5" s="4">
        <v>0</v>
      </c>
      <c r="L5" s="3">
        <v>0</v>
      </c>
      <c r="M5" s="4">
        <v>0</v>
      </c>
      <c r="N5" s="2">
        <v>1</v>
      </c>
      <c r="O5" s="2">
        <v>6.7</v>
      </c>
      <c r="P5" s="4" t="s">
        <v>24</v>
      </c>
      <c r="R5" s="4" t="s">
        <v>25</v>
      </c>
      <c r="S5" s="4" t="s">
        <v>26</v>
      </c>
      <c r="T5" s="2">
        <v>1</v>
      </c>
      <c r="U5" s="2">
        <v>1</v>
      </c>
      <c r="V5" s="2" t="s">
        <v>27</v>
      </c>
      <c r="W5" s="4" t="s">
        <v>28</v>
      </c>
    </row>
    <row r="6" spans="1:24" ht="105">
      <c r="B6" s="2" t="s">
        <v>23</v>
      </c>
      <c r="C6" s="3" t="s">
        <v>13</v>
      </c>
      <c r="D6" s="4">
        <v>2011</v>
      </c>
      <c r="F6" s="2">
        <v>22</v>
      </c>
      <c r="G6" s="4">
        <v>1</v>
      </c>
      <c r="H6" s="4">
        <v>0</v>
      </c>
      <c r="I6" s="4">
        <v>0</v>
      </c>
      <c r="J6" s="4">
        <v>0</v>
      </c>
      <c r="K6" s="4">
        <v>0</v>
      </c>
      <c r="L6" s="3">
        <v>0</v>
      </c>
      <c r="M6" s="4">
        <v>0</v>
      </c>
      <c r="N6" s="2">
        <v>0</v>
      </c>
      <c r="O6" s="2">
        <v>25.6</v>
      </c>
      <c r="P6" s="4" t="s">
        <v>29</v>
      </c>
      <c r="R6" s="4" t="s">
        <v>30</v>
      </c>
      <c r="S6" s="4" t="s">
        <v>31</v>
      </c>
      <c r="T6" s="2">
        <v>0</v>
      </c>
      <c r="U6" s="2">
        <v>1</v>
      </c>
      <c r="V6" s="2" t="s">
        <v>32</v>
      </c>
    </row>
    <row r="7" spans="1:24" ht="75">
      <c r="A7" s="1">
        <v>4</v>
      </c>
      <c r="B7" s="2" t="s">
        <v>33</v>
      </c>
      <c r="C7" s="3" t="s">
        <v>13</v>
      </c>
      <c r="D7" s="4">
        <v>2011</v>
      </c>
      <c r="F7" s="2">
        <v>34</v>
      </c>
      <c r="G7" s="4">
        <v>1</v>
      </c>
      <c r="H7" s="4">
        <v>0</v>
      </c>
      <c r="I7" s="4">
        <v>0</v>
      </c>
      <c r="J7" s="4">
        <v>0</v>
      </c>
      <c r="K7" s="4">
        <v>0</v>
      </c>
      <c r="L7" s="3">
        <v>0</v>
      </c>
      <c r="M7" s="4">
        <v>0</v>
      </c>
      <c r="N7" s="2">
        <v>0</v>
      </c>
      <c r="O7" s="2">
        <v>6</v>
      </c>
      <c r="P7" s="4" t="s">
        <v>34</v>
      </c>
      <c r="Q7" s="4" t="s">
        <v>35</v>
      </c>
      <c r="R7" s="4" t="s">
        <v>36</v>
      </c>
      <c r="S7" s="4" t="s">
        <v>37</v>
      </c>
      <c r="T7" s="2">
        <v>1</v>
      </c>
      <c r="U7" s="2">
        <v>1</v>
      </c>
      <c r="V7" s="2">
        <v>1</v>
      </c>
    </row>
    <row r="8" spans="1:24" ht="60">
      <c r="A8" s="1">
        <v>5</v>
      </c>
      <c r="B8" s="2" t="s">
        <v>38</v>
      </c>
      <c r="C8" s="3" t="s">
        <v>13</v>
      </c>
      <c r="D8" s="4">
        <v>2010</v>
      </c>
      <c r="F8" s="2">
        <v>26</v>
      </c>
      <c r="G8" s="4">
        <v>1</v>
      </c>
      <c r="H8" s="4">
        <v>0</v>
      </c>
      <c r="I8" s="4">
        <v>0</v>
      </c>
      <c r="J8" s="4">
        <v>0</v>
      </c>
      <c r="K8" s="4">
        <v>0</v>
      </c>
      <c r="L8" s="3">
        <v>0</v>
      </c>
      <c r="M8" s="4">
        <v>0</v>
      </c>
      <c r="N8" s="2">
        <v>0</v>
      </c>
      <c r="O8" s="2">
        <v>30</v>
      </c>
      <c r="P8" s="4" t="s">
        <v>39</v>
      </c>
      <c r="R8" s="4" t="s">
        <v>40</v>
      </c>
      <c r="S8" s="4" t="s">
        <v>41</v>
      </c>
      <c r="T8" s="2">
        <v>0</v>
      </c>
      <c r="U8" s="2">
        <v>0</v>
      </c>
      <c r="V8" s="2">
        <v>9</v>
      </c>
    </row>
    <row r="9" spans="1:24" ht="30">
      <c r="A9" s="1">
        <v>6</v>
      </c>
      <c r="B9" s="2" t="s">
        <v>42</v>
      </c>
      <c r="C9" s="3" t="s">
        <v>13</v>
      </c>
      <c r="D9" s="4">
        <v>2008</v>
      </c>
      <c r="F9" s="2">
        <v>32</v>
      </c>
      <c r="G9" s="4">
        <v>3</v>
      </c>
      <c r="H9" s="4">
        <v>1</v>
      </c>
      <c r="I9" s="4">
        <v>0</v>
      </c>
      <c r="J9" s="4">
        <v>1</v>
      </c>
      <c r="K9" s="4">
        <v>1</v>
      </c>
      <c r="L9" s="3">
        <v>1</v>
      </c>
      <c r="M9" s="4">
        <v>0</v>
      </c>
      <c r="N9" s="2">
        <v>1</v>
      </c>
      <c r="O9" s="2">
        <v>14</v>
      </c>
      <c r="P9" s="4" t="s">
        <v>43</v>
      </c>
      <c r="Q9" s="4" t="s">
        <v>44</v>
      </c>
      <c r="R9" s="4" t="s">
        <v>45</v>
      </c>
      <c r="S9" s="4" t="s">
        <v>46</v>
      </c>
      <c r="T9" s="2">
        <v>0</v>
      </c>
      <c r="U9" s="2">
        <v>0</v>
      </c>
      <c r="V9" s="2" t="s">
        <v>47</v>
      </c>
    </row>
    <row r="10" spans="1:24" ht="120">
      <c r="A10" s="1">
        <v>7</v>
      </c>
      <c r="B10" s="2" t="s">
        <v>48</v>
      </c>
      <c r="C10" s="3" t="s">
        <v>13</v>
      </c>
      <c r="D10" s="4">
        <v>2007</v>
      </c>
      <c r="F10" s="2">
        <v>41</v>
      </c>
      <c r="G10" s="4">
        <v>2</v>
      </c>
      <c r="H10" s="4">
        <v>0</v>
      </c>
      <c r="I10" s="4">
        <v>0</v>
      </c>
      <c r="J10" s="4">
        <v>1</v>
      </c>
      <c r="K10" s="4">
        <v>0</v>
      </c>
      <c r="L10" s="3">
        <v>1</v>
      </c>
      <c r="M10" s="4">
        <v>0</v>
      </c>
      <c r="N10" s="2">
        <v>0</v>
      </c>
      <c r="O10" s="2">
        <v>6</v>
      </c>
      <c r="P10" s="4" t="s">
        <v>329</v>
      </c>
      <c r="Q10" s="4" t="s">
        <v>49</v>
      </c>
      <c r="R10" s="4" t="s">
        <v>50</v>
      </c>
      <c r="S10" s="4" t="s">
        <v>51</v>
      </c>
      <c r="T10" s="2">
        <v>0</v>
      </c>
      <c r="U10" s="2">
        <v>0</v>
      </c>
      <c r="V10" s="2">
        <v>3</v>
      </c>
      <c r="W10" s="4" t="s">
        <v>52</v>
      </c>
    </row>
    <row r="11" spans="1:24" ht="45">
      <c r="A11" s="1">
        <v>8</v>
      </c>
      <c r="B11" s="2" t="s">
        <v>53</v>
      </c>
      <c r="C11" s="3" t="s">
        <v>13</v>
      </c>
      <c r="D11" s="4">
        <v>2007</v>
      </c>
      <c r="F11" s="2">
        <v>32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3">
        <v>0</v>
      </c>
      <c r="M11" s="4">
        <v>0</v>
      </c>
      <c r="N11" s="2">
        <v>0</v>
      </c>
      <c r="O11" s="2">
        <v>7.6</v>
      </c>
      <c r="P11" s="4" t="s">
        <v>54</v>
      </c>
      <c r="R11" s="4" t="s">
        <v>55</v>
      </c>
      <c r="S11" s="4" t="s">
        <v>56</v>
      </c>
      <c r="T11" s="2">
        <v>0</v>
      </c>
      <c r="U11" s="2">
        <v>0</v>
      </c>
      <c r="V11" s="2">
        <v>3</v>
      </c>
      <c r="W11" s="4" t="s">
        <v>57</v>
      </c>
    </row>
    <row r="12" spans="1:24" ht="75">
      <c r="B12" s="2" t="s">
        <v>53</v>
      </c>
      <c r="C12" s="3" t="s">
        <v>13</v>
      </c>
      <c r="D12" s="4">
        <v>2007</v>
      </c>
      <c r="F12" s="2">
        <v>28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3">
        <v>0</v>
      </c>
      <c r="M12" s="4">
        <v>0</v>
      </c>
      <c r="N12" s="2">
        <v>0</v>
      </c>
      <c r="O12" s="2">
        <v>8.6</v>
      </c>
      <c r="P12" s="4" t="s">
        <v>54</v>
      </c>
      <c r="R12" s="4" t="s">
        <v>55</v>
      </c>
      <c r="S12" s="4" t="s">
        <v>58</v>
      </c>
      <c r="T12" s="2">
        <v>0</v>
      </c>
      <c r="U12" s="2">
        <v>0</v>
      </c>
      <c r="V12" s="2">
        <v>3</v>
      </c>
    </row>
    <row r="13" spans="1:24" ht="75">
      <c r="A13" s="1">
        <v>9</v>
      </c>
      <c r="B13" s="2" t="s">
        <v>59</v>
      </c>
      <c r="C13" s="3" t="s">
        <v>13</v>
      </c>
      <c r="D13" s="4">
        <v>2004</v>
      </c>
      <c r="F13" s="2">
        <v>31</v>
      </c>
      <c r="G13" s="4">
        <v>3</v>
      </c>
      <c r="H13" s="4">
        <v>2</v>
      </c>
      <c r="I13" s="4">
        <v>0</v>
      </c>
      <c r="J13" s="4">
        <v>0</v>
      </c>
      <c r="K13" s="4">
        <v>2</v>
      </c>
      <c r="L13" s="3">
        <v>0</v>
      </c>
      <c r="M13" s="4">
        <v>0</v>
      </c>
      <c r="N13" s="2">
        <v>2</v>
      </c>
      <c r="O13" s="2">
        <v>7</v>
      </c>
      <c r="P13" s="4" t="s">
        <v>60</v>
      </c>
      <c r="R13" s="4" t="s">
        <v>61</v>
      </c>
      <c r="S13" s="4" t="s">
        <v>62</v>
      </c>
      <c r="T13" s="2">
        <v>0</v>
      </c>
      <c r="U13" s="2">
        <v>0</v>
      </c>
      <c r="V13" s="2">
        <v>3</v>
      </c>
      <c r="W13" s="4" t="s">
        <v>63</v>
      </c>
      <c r="X13" s="4" t="s">
        <v>64</v>
      </c>
    </row>
    <row r="14" spans="1:24" s="3" customFormat="1" ht="90">
      <c r="A14" s="1">
        <v>10</v>
      </c>
      <c r="B14" s="6" t="s">
        <v>65</v>
      </c>
      <c r="C14" s="3" t="s">
        <v>13</v>
      </c>
      <c r="D14" s="3">
        <v>2004</v>
      </c>
      <c r="F14" s="6">
        <v>27</v>
      </c>
      <c r="G14" s="3">
        <v>1</v>
      </c>
      <c r="H14" s="3">
        <v>0</v>
      </c>
      <c r="I14" s="3">
        <v>0</v>
      </c>
      <c r="J14" s="3">
        <v>0</v>
      </c>
      <c r="L14" s="3">
        <v>0</v>
      </c>
      <c r="M14" s="3">
        <v>0</v>
      </c>
      <c r="N14" s="2">
        <v>0</v>
      </c>
      <c r="O14" s="6">
        <v>41</v>
      </c>
      <c r="P14" s="3" t="s">
        <v>66</v>
      </c>
      <c r="Q14" s="3" t="s">
        <v>67</v>
      </c>
      <c r="R14" s="3" t="s">
        <v>68</v>
      </c>
      <c r="S14" s="3" t="s">
        <v>69</v>
      </c>
      <c r="T14" s="6">
        <v>0</v>
      </c>
      <c r="U14" s="6">
        <v>1</v>
      </c>
      <c r="V14" s="2" t="s">
        <v>22</v>
      </c>
      <c r="W14" s="3" t="s">
        <v>70</v>
      </c>
    </row>
    <row r="15" spans="1:24" ht="60">
      <c r="A15" s="1">
        <v>11</v>
      </c>
      <c r="B15" s="2" t="s">
        <v>71</v>
      </c>
      <c r="C15" s="3" t="s">
        <v>13</v>
      </c>
      <c r="D15" s="4">
        <v>2002</v>
      </c>
      <c r="F15" s="2">
        <v>30</v>
      </c>
      <c r="G15" s="4">
        <v>2</v>
      </c>
      <c r="H15" s="4">
        <v>1</v>
      </c>
      <c r="I15" s="4">
        <v>0</v>
      </c>
      <c r="J15" s="4">
        <v>0</v>
      </c>
      <c r="K15" s="4">
        <v>1</v>
      </c>
      <c r="L15" s="3">
        <v>0</v>
      </c>
      <c r="M15" s="4">
        <v>1</v>
      </c>
      <c r="N15" s="2">
        <v>1</v>
      </c>
      <c r="O15" s="2">
        <v>9</v>
      </c>
      <c r="P15" s="4" t="s">
        <v>72</v>
      </c>
      <c r="Q15" s="4" t="s">
        <v>73</v>
      </c>
      <c r="R15" s="4" t="s">
        <v>61</v>
      </c>
      <c r="S15" s="4" t="s">
        <v>74</v>
      </c>
      <c r="T15" s="2">
        <v>0</v>
      </c>
      <c r="U15" s="2">
        <v>0</v>
      </c>
      <c r="V15" s="2">
        <v>3</v>
      </c>
    </row>
    <row r="16" spans="1:24" ht="45">
      <c r="A16" s="1">
        <v>12</v>
      </c>
      <c r="B16" s="2" t="s">
        <v>75</v>
      </c>
      <c r="C16" s="3" t="s">
        <v>13</v>
      </c>
      <c r="D16" s="4">
        <v>2000</v>
      </c>
      <c r="F16" s="2">
        <v>33</v>
      </c>
      <c r="G16" s="4">
        <v>3</v>
      </c>
      <c r="H16" s="4">
        <v>1</v>
      </c>
      <c r="I16" s="4">
        <v>0</v>
      </c>
      <c r="J16" s="4">
        <v>1</v>
      </c>
      <c r="K16" s="4">
        <v>1</v>
      </c>
      <c r="L16" s="3">
        <v>0</v>
      </c>
      <c r="M16" s="4">
        <v>1</v>
      </c>
      <c r="N16" s="2">
        <v>1</v>
      </c>
      <c r="O16" s="2">
        <v>38.9</v>
      </c>
      <c r="P16" s="4" t="s">
        <v>66</v>
      </c>
      <c r="R16" s="4" t="s">
        <v>76</v>
      </c>
      <c r="S16" s="4" t="s">
        <v>77</v>
      </c>
      <c r="T16" s="2">
        <v>0</v>
      </c>
      <c r="U16" s="2">
        <v>1</v>
      </c>
      <c r="V16" s="2">
        <v>1</v>
      </c>
      <c r="W16" s="4" t="s">
        <v>78</v>
      </c>
    </row>
    <row r="17" spans="1:24" ht="60">
      <c r="A17" s="1">
        <v>13</v>
      </c>
      <c r="B17" s="2" t="s">
        <v>79</v>
      </c>
      <c r="C17" s="3" t="s">
        <v>13</v>
      </c>
      <c r="D17" s="4">
        <v>1991</v>
      </c>
      <c r="F17" s="2">
        <v>37</v>
      </c>
      <c r="G17" s="4">
        <v>3</v>
      </c>
      <c r="H17" s="4">
        <v>0</v>
      </c>
      <c r="I17" s="4">
        <v>0</v>
      </c>
      <c r="J17" s="4">
        <v>2</v>
      </c>
      <c r="K17" s="4">
        <v>0</v>
      </c>
      <c r="L17" s="3">
        <v>0</v>
      </c>
      <c r="M17" s="4">
        <v>0</v>
      </c>
      <c r="N17" s="2">
        <v>0</v>
      </c>
      <c r="O17" s="2">
        <v>6</v>
      </c>
      <c r="P17" s="4" t="s">
        <v>80</v>
      </c>
      <c r="R17" s="4" t="s">
        <v>81</v>
      </c>
      <c r="S17" s="4" t="s">
        <v>82</v>
      </c>
      <c r="T17" s="2">
        <v>1</v>
      </c>
      <c r="U17" s="2">
        <v>0</v>
      </c>
      <c r="V17" s="2">
        <v>6</v>
      </c>
      <c r="W17" s="4" t="s">
        <v>83</v>
      </c>
    </row>
    <row r="18" spans="1:24" ht="45">
      <c r="A18" s="1">
        <v>14</v>
      </c>
      <c r="B18" s="2" t="s">
        <v>84</v>
      </c>
      <c r="C18" s="3" t="s">
        <v>13</v>
      </c>
      <c r="D18" s="4">
        <v>1985</v>
      </c>
      <c r="F18" s="2">
        <v>35</v>
      </c>
      <c r="G18" s="4">
        <v>5</v>
      </c>
      <c r="H18" s="4">
        <v>2</v>
      </c>
      <c r="I18" s="4">
        <v>0</v>
      </c>
      <c r="J18" s="4">
        <v>2</v>
      </c>
      <c r="K18" s="4">
        <v>2</v>
      </c>
      <c r="L18" s="3">
        <v>0</v>
      </c>
      <c r="M18" s="4">
        <v>0</v>
      </c>
      <c r="N18" s="2">
        <v>2</v>
      </c>
      <c r="O18" s="2">
        <v>9</v>
      </c>
      <c r="P18" s="4" t="s">
        <v>85</v>
      </c>
      <c r="R18" s="4" t="s">
        <v>86</v>
      </c>
      <c r="S18" s="4" t="s">
        <v>62</v>
      </c>
      <c r="T18" s="2">
        <v>0</v>
      </c>
      <c r="U18" s="2">
        <v>0</v>
      </c>
      <c r="V18" s="2">
        <v>3</v>
      </c>
    </row>
    <row r="19" spans="1:24" ht="75">
      <c r="A19" s="1">
        <v>15</v>
      </c>
      <c r="B19" s="2" t="s">
        <v>87</v>
      </c>
      <c r="C19" s="3" t="s">
        <v>13</v>
      </c>
      <c r="D19" s="4">
        <v>1991</v>
      </c>
      <c r="F19" s="2">
        <v>39</v>
      </c>
      <c r="G19" s="4">
        <v>5</v>
      </c>
      <c r="H19" s="4">
        <v>4</v>
      </c>
      <c r="I19" s="4">
        <v>0</v>
      </c>
      <c r="J19" s="4">
        <v>0</v>
      </c>
      <c r="K19" s="4">
        <v>4</v>
      </c>
      <c r="L19" s="3">
        <v>0</v>
      </c>
      <c r="M19" s="4">
        <v>0</v>
      </c>
      <c r="N19" s="2">
        <v>4</v>
      </c>
      <c r="O19" s="2">
        <v>10</v>
      </c>
      <c r="P19" s="4" t="s">
        <v>88</v>
      </c>
      <c r="R19" s="4" t="s">
        <v>89</v>
      </c>
      <c r="S19" s="4" t="s">
        <v>90</v>
      </c>
      <c r="T19" s="2">
        <v>0</v>
      </c>
      <c r="U19" s="2">
        <v>0</v>
      </c>
      <c r="V19" s="2" t="s">
        <v>91</v>
      </c>
      <c r="W19" s="4" t="s">
        <v>92</v>
      </c>
    </row>
    <row r="20" spans="1:24" ht="75">
      <c r="A20" s="1">
        <v>16</v>
      </c>
      <c r="B20" s="2" t="s">
        <v>93</v>
      </c>
      <c r="C20" s="3" t="s">
        <v>94</v>
      </c>
      <c r="D20" s="4">
        <v>2006</v>
      </c>
      <c r="F20" s="2">
        <v>41</v>
      </c>
      <c r="G20" s="4">
        <v>3</v>
      </c>
      <c r="H20" s="4">
        <v>2</v>
      </c>
      <c r="I20" s="4">
        <v>0</v>
      </c>
      <c r="J20" s="4">
        <v>0</v>
      </c>
      <c r="K20" s="4">
        <v>2</v>
      </c>
      <c r="L20" s="3">
        <v>0</v>
      </c>
      <c r="M20" s="4">
        <v>0</v>
      </c>
      <c r="N20" s="2">
        <v>2</v>
      </c>
      <c r="O20" s="2">
        <v>11</v>
      </c>
      <c r="P20" s="4" t="s">
        <v>95</v>
      </c>
      <c r="Q20" s="4" t="s">
        <v>96</v>
      </c>
      <c r="R20" s="4" t="s">
        <v>97</v>
      </c>
      <c r="S20" s="4" t="s">
        <v>98</v>
      </c>
      <c r="T20" s="2">
        <v>0</v>
      </c>
      <c r="U20" s="2">
        <v>0</v>
      </c>
      <c r="V20" s="2" t="s">
        <v>91</v>
      </c>
      <c r="W20" s="4" t="s">
        <v>99</v>
      </c>
    </row>
    <row r="21" spans="1:24">
      <c r="A21" s="1">
        <v>17</v>
      </c>
      <c r="B21" s="2" t="s">
        <v>100</v>
      </c>
      <c r="C21" s="3" t="s">
        <v>101</v>
      </c>
      <c r="D21" s="4">
        <v>1989</v>
      </c>
      <c r="F21" s="2">
        <v>29</v>
      </c>
      <c r="G21" s="4">
        <v>2</v>
      </c>
      <c r="H21" s="4">
        <v>2</v>
      </c>
      <c r="I21" s="4">
        <v>0</v>
      </c>
      <c r="J21" s="4">
        <v>0</v>
      </c>
      <c r="K21" s="4">
        <v>2</v>
      </c>
      <c r="L21" s="3">
        <v>0</v>
      </c>
      <c r="M21" s="4">
        <v>0</v>
      </c>
      <c r="N21" s="2">
        <v>1</v>
      </c>
      <c r="O21" s="2">
        <v>9</v>
      </c>
      <c r="P21" s="4" t="s">
        <v>102</v>
      </c>
      <c r="R21" s="4" t="s">
        <v>103</v>
      </c>
      <c r="S21" s="4" t="s">
        <v>104</v>
      </c>
      <c r="T21" s="2">
        <v>0</v>
      </c>
      <c r="U21" s="2">
        <v>0</v>
      </c>
      <c r="V21" s="2" t="s">
        <v>47</v>
      </c>
    </row>
    <row r="22" spans="1:24" ht="75">
      <c r="A22" s="1">
        <v>18</v>
      </c>
      <c r="B22" s="2" t="s">
        <v>105</v>
      </c>
      <c r="C22" s="3" t="s">
        <v>94</v>
      </c>
      <c r="D22" s="4">
        <v>1984</v>
      </c>
      <c r="F22" s="2">
        <v>32</v>
      </c>
      <c r="G22" s="4">
        <v>2</v>
      </c>
      <c r="H22" s="4">
        <v>1</v>
      </c>
      <c r="I22" s="4">
        <v>0</v>
      </c>
      <c r="J22" s="4">
        <v>0</v>
      </c>
      <c r="K22" s="4">
        <v>1</v>
      </c>
      <c r="L22" s="3">
        <v>0</v>
      </c>
      <c r="M22" s="4">
        <v>1</v>
      </c>
      <c r="N22" s="2">
        <v>1</v>
      </c>
      <c r="O22" s="2">
        <v>16</v>
      </c>
      <c r="P22" s="4" t="s">
        <v>102</v>
      </c>
      <c r="Q22" s="4" t="s">
        <v>106</v>
      </c>
      <c r="R22" s="4" t="s">
        <v>107</v>
      </c>
      <c r="S22" s="4" t="s">
        <v>108</v>
      </c>
      <c r="T22" s="2">
        <v>0</v>
      </c>
      <c r="U22" s="2">
        <v>0</v>
      </c>
      <c r="V22" s="2">
        <v>6</v>
      </c>
      <c r="W22" s="4" t="s">
        <v>109</v>
      </c>
      <c r="X22" s="4" t="s">
        <v>110</v>
      </c>
    </row>
    <row r="23" spans="1:24" ht="75">
      <c r="B23" s="2" t="s">
        <v>105</v>
      </c>
      <c r="C23" s="3" t="s">
        <v>94</v>
      </c>
      <c r="D23" s="4">
        <v>1984</v>
      </c>
      <c r="F23" s="2">
        <v>32</v>
      </c>
      <c r="G23" s="4">
        <v>2</v>
      </c>
      <c r="H23" s="4">
        <v>0</v>
      </c>
      <c r="I23" s="4">
        <v>0</v>
      </c>
      <c r="J23" s="4">
        <v>1</v>
      </c>
      <c r="K23" s="4">
        <v>0</v>
      </c>
      <c r="L23" s="3">
        <v>0</v>
      </c>
      <c r="M23" s="4">
        <v>0</v>
      </c>
      <c r="N23" s="2">
        <v>0</v>
      </c>
      <c r="O23" s="2">
        <v>22</v>
      </c>
      <c r="P23" s="4" t="s">
        <v>102</v>
      </c>
      <c r="Q23" s="4" t="s">
        <v>111</v>
      </c>
      <c r="R23" s="4" t="s">
        <v>112</v>
      </c>
      <c r="S23" s="4" t="s">
        <v>113</v>
      </c>
      <c r="T23" s="2">
        <v>0</v>
      </c>
      <c r="U23" s="2">
        <v>0</v>
      </c>
      <c r="V23" s="2">
        <v>6</v>
      </c>
      <c r="W23" s="4" t="s">
        <v>114</v>
      </c>
      <c r="X23" s="4" t="s">
        <v>115</v>
      </c>
    </row>
    <row r="24" spans="1:24" ht="45">
      <c r="B24" s="2" t="s">
        <v>105</v>
      </c>
      <c r="C24" s="3" t="s">
        <v>94</v>
      </c>
      <c r="D24" s="4">
        <v>1984</v>
      </c>
      <c r="F24" s="2">
        <v>31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3">
        <v>0</v>
      </c>
      <c r="M24" s="4">
        <v>0</v>
      </c>
      <c r="N24" s="2">
        <v>0</v>
      </c>
      <c r="O24" s="2">
        <v>10</v>
      </c>
      <c r="P24" s="4" t="s">
        <v>116</v>
      </c>
      <c r="Q24" s="4" t="s">
        <v>117</v>
      </c>
      <c r="R24" s="4" t="s">
        <v>118</v>
      </c>
      <c r="S24" s="4" t="s">
        <v>119</v>
      </c>
      <c r="T24" s="2">
        <v>0</v>
      </c>
      <c r="U24" s="2">
        <v>0</v>
      </c>
      <c r="V24" s="2">
        <v>3</v>
      </c>
      <c r="W24" s="4" t="s">
        <v>120</v>
      </c>
    </row>
    <row r="25" spans="1:24" ht="30">
      <c r="A25" s="1">
        <v>19</v>
      </c>
      <c r="B25" s="2" t="s">
        <v>121</v>
      </c>
      <c r="C25" s="3" t="s">
        <v>94</v>
      </c>
      <c r="D25" s="4">
        <v>1984</v>
      </c>
      <c r="F25" s="2">
        <v>19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3">
        <v>0</v>
      </c>
      <c r="M25" s="4">
        <v>0</v>
      </c>
      <c r="N25" s="2">
        <v>0</v>
      </c>
      <c r="O25" s="2">
        <v>16</v>
      </c>
      <c r="P25" s="4" t="s">
        <v>122</v>
      </c>
      <c r="R25" s="4" t="s">
        <v>123</v>
      </c>
      <c r="S25" s="4" t="s">
        <v>119</v>
      </c>
      <c r="T25" s="2">
        <v>0</v>
      </c>
      <c r="U25" s="2">
        <v>0</v>
      </c>
      <c r="V25" s="2">
        <v>6</v>
      </c>
    </row>
    <row r="26" spans="1:24" ht="45">
      <c r="A26" s="1">
        <v>20</v>
      </c>
      <c r="B26" s="2" t="s">
        <v>124</v>
      </c>
      <c r="C26" s="3" t="s">
        <v>94</v>
      </c>
      <c r="D26" s="4">
        <v>1982</v>
      </c>
      <c r="F26" s="2">
        <v>36</v>
      </c>
      <c r="G26" s="4">
        <v>2</v>
      </c>
      <c r="H26" s="4">
        <v>1</v>
      </c>
      <c r="I26" s="4">
        <v>0</v>
      </c>
      <c r="J26" s="4">
        <v>0</v>
      </c>
      <c r="K26" s="4">
        <v>1</v>
      </c>
      <c r="L26" s="3">
        <v>0</v>
      </c>
      <c r="M26" s="4">
        <v>0</v>
      </c>
      <c r="N26" s="2">
        <v>1</v>
      </c>
      <c r="O26" s="2">
        <v>13</v>
      </c>
      <c r="P26" s="4" t="s">
        <v>125</v>
      </c>
      <c r="R26" s="4" t="s">
        <v>126</v>
      </c>
      <c r="S26" s="4" t="s">
        <v>119</v>
      </c>
      <c r="T26" s="2">
        <v>0</v>
      </c>
      <c r="U26" s="2">
        <v>0</v>
      </c>
      <c r="V26" s="2" t="s">
        <v>47</v>
      </c>
      <c r="W26" s="4" t="s">
        <v>127</v>
      </c>
      <c r="X26" s="4" t="s">
        <v>128</v>
      </c>
    </row>
    <row r="27" spans="1:24" s="7" customFormat="1" ht="30">
      <c r="B27" s="8" t="s">
        <v>129</v>
      </c>
      <c r="C27" s="9"/>
      <c r="D27" s="8">
        <v>1980</v>
      </c>
      <c r="E27" s="8">
        <v>1</v>
      </c>
      <c r="F27" s="8">
        <v>25</v>
      </c>
      <c r="G27" s="8">
        <v>1</v>
      </c>
      <c r="H27" s="8">
        <v>0</v>
      </c>
      <c r="I27" s="8">
        <v>0</v>
      </c>
      <c r="J27" s="8">
        <v>0</v>
      </c>
      <c r="K27" s="8">
        <v>0</v>
      </c>
      <c r="L27" s="40">
        <v>0</v>
      </c>
      <c r="M27" s="8">
        <v>0</v>
      </c>
      <c r="N27" s="8">
        <v>0</v>
      </c>
      <c r="O27" s="8">
        <v>12</v>
      </c>
      <c r="P27" s="10" t="s">
        <v>130</v>
      </c>
      <c r="Q27" s="8" t="s">
        <v>131</v>
      </c>
      <c r="R27" s="10" t="s">
        <v>132</v>
      </c>
      <c r="S27" s="10" t="s">
        <v>133</v>
      </c>
      <c r="T27" s="8">
        <v>0</v>
      </c>
      <c r="U27" s="8">
        <v>0</v>
      </c>
      <c r="V27" s="8">
        <v>3</v>
      </c>
    </row>
    <row r="28" spans="1:24" s="11" customFormat="1" ht="75">
      <c r="B28" s="8" t="s">
        <v>129</v>
      </c>
      <c r="C28" s="9"/>
      <c r="D28" s="8">
        <v>1980</v>
      </c>
      <c r="E28" s="12">
        <v>2</v>
      </c>
      <c r="F28" s="12">
        <v>27</v>
      </c>
      <c r="G28" s="12">
        <v>5</v>
      </c>
      <c r="H28" s="12">
        <v>1</v>
      </c>
      <c r="I28" s="12">
        <v>1</v>
      </c>
      <c r="J28" s="12">
        <v>2</v>
      </c>
      <c r="K28" s="12">
        <v>1</v>
      </c>
      <c r="L28" s="15">
        <v>0</v>
      </c>
      <c r="M28" s="12">
        <v>1</v>
      </c>
      <c r="N28" s="12">
        <v>2</v>
      </c>
      <c r="O28" s="12">
        <v>10</v>
      </c>
      <c r="P28" s="14" t="s">
        <v>130</v>
      </c>
      <c r="Q28" s="12" t="s">
        <v>134</v>
      </c>
      <c r="R28" s="14" t="s">
        <v>132</v>
      </c>
      <c r="S28" s="14" t="s">
        <v>135</v>
      </c>
      <c r="T28" s="12">
        <v>0</v>
      </c>
      <c r="U28" s="12">
        <v>0</v>
      </c>
      <c r="V28" s="12">
        <v>3</v>
      </c>
    </row>
    <row r="29" spans="1:24" s="11" customFormat="1" ht="30">
      <c r="B29" s="8" t="s">
        <v>129</v>
      </c>
      <c r="C29" s="9"/>
      <c r="D29" s="8">
        <v>1980</v>
      </c>
      <c r="E29" s="12">
        <v>3</v>
      </c>
      <c r="F29" s="12">
        <v>28</v>
      </c>
      <c r="G29" s="12">
        <v>9</v>
      </c>
      <c r="H29" s="12">
        <v>2</v>
      </c>
      <c r="I29" s="12">
        <v>0</v>
      </c>
      <c r="J29" s="12">
        <v>6</v>
      </c>
      <c r="K29" s="12">
        <v>2</v>
      </c>
      <c r="L29" s="15">
        <v>0</v>
      </c>
      <c r="M29" s="12">
        <v>0</v>
      </c>
      <c r="N29" s="12">
        <v>2</v>
      </c>
      <c r="O29" s="12">
        <v>19</v>
      </c>
      <c r="P29" s="14" t="s">
        <v>136</v>
      </c>
      <c r="Q29" s="12" t="s">
        <v>137</v>
      </c>
      <c r="R29" s="14" t="s">
        <v>90</v>
      </c>
      <c r="S29" s="14" t="s">
        <v>138</v>
      </c>
      <c r="T29" s="12">
        <v>0</v>
      </c>
      <c r="U29" s="12">
        <v>0</v>
      </c>
      <c r="V29" s="12" t="s">
        <v>139</v>
      </c>
    </row>
    <row r="30" spans="1:24" s="11" customFormat="1" ht="30">
      <c r="B30" s="8" t="s">
        <v>129</v>
      </c>
      <c r="C30" s="9"/>
      <c r="D30" s="8">
        <v>1980</v>
      </c>
      <c r="E30" s="12">
        <v>4</v>
      </c>
      <c r="F30" s="12">
        <v>24</v>
      </c>
      <c r="G30" s="12">
        <v>1</v>
      </c>
      <c r="H30" s="12">
        <v>0</v>
      </c>
      <c r="I30" s="12">
        <v>0</v>
      </c>
      <c r="J30" s="12">
        <v>0</v>
      </c>
      <c r="K30" s="12">
        <v>0</v>
      </c>
      <c r="L30" s="15">
        <v>0</v>
      </c>
      <c r="M30" s="12">
        <v>0</v>
      </c>
      <c r="N30" s="12">
        <v>0</v>
      </c>
      <c r="O30" s="12">
        <v>34</v>
      </c>
      <c r="P30" s="14" t="s">
        <v>140</v>
      </c>
      <c r="Q30" s="12"/>
      <c r="R30" s="14" t="s">
        <v>15</v>
      </c>
      <c r="S30" s="14" t="s">
        <v>141</v>
      </c>
      <c r="T30" s="12">
        <v>1</v>
      </c>
      <c r="U30" s="12">
        <v>1</v>
      </c>
      <c r="V30" s="12">
        <v>1</v>
      </c>
    </row>
    <row r="31" spans="1:24" s="11" customFormat="1" ht="45">
      <c r="B31" s="12" t="s">
        <v>142</v>
      </c>
      <c r="C31" s="13"/>
      <c r="D31" s="12">
        <v>1977</v>
      </c>
      <c r="E31" s="12">
        <v>2</v>
      </c>
      <c r="F31" s="12">
        <v>38</v>
      </c>
      <c r="G31" s="12">
        <v>5</v>
      </c>
      <c r="H31" s="12">
        <v>4</v>
      </c>
      <c r="I31" s="12">
        <v>0</v>
      </c>
      <c r="J31" s="12">
        <v>0</v>
      </c>
      <c r="K31" s="12">
        <v>4</v>
      </c>
      <c r="L31" s="15">
        <v>0</v>
      </c>
      <c r="M31" s="12">
        <v>0</v>
      </c>
      <c r="N31" s="12">
        <v>4</v>
      </c>
      <c r="O31" s="12">
        <v>8</v>
      </c>
      <c r="P31" s="14" t="s">
        <v>143</v>
      </c>
      <c r="Q31" s="12" t="s">
        <v>144</v>
      </c>
      <c r="R31" s="14" t="s">
        <v>90</v>
      </c>
      <c r="S31" s="14" t="s">
        <v>145</v>
      </c>
      <c r="T31" s="12">
        <v>0</v>
      </c>
      <c r="U31" s="12">
        <v>0</v>
      </c>
      <c r="V31" s="12" t="s">
        <v>139</v>
      </c>
    </row>
    <row r="32" spans="1:24" s="11" customFormat="1" ht="45">
      <c r="B32" s="12" t="s">
        <v>146</v>
      </c>
      <c r="C32" s="13"/>
      <c r="D32" s="12">
        <v>1975</v>
      </c>
      <c r="E32" s="12" t="s">
        <v>147</v>
      </c>
      <c r="F32" s="12">
        <v>23</v>
      </c>
      <c r="G32" s="12">
        <v>3</v>
      </c>
      <c r="H32" s="12">
        <v>0</v>
      </c>
      <c r="I32" s="12">
        <v>0</v>
      </c>
      <c r="J32" s="12">
        <v>1</v>
      </c>
      <c r="K32" s="12">
        <v>0</v>
      </c>
      <c r="L32" s="15">
        <v>0</v>
      </c>
      <c r="M32" s="12">
        <v>0</v>
      </c>
      <c r="N32" s="12">
        <v>0</v>
      </c>
      <c r="O32" s="12">
        <v>8</v>
      </c>
      <c r="P32" s="14" t="s">
        <v>148</v>
      </c>
      <c r="Q32" s="12"/>
      <c r="R32" s="14" t="s">
        <v>132</v>
      </c>
      <c r="S32" s="14" t="s">
        <v>149</v>
      </c>
      <c r="T32" s="12">
        <v>0</v>
      </c>
      <c r="U32" s="12">
        <v>0</v>
      </c>
      <c r="V32" s="12">
        <v>3</v>
      </c>
    </row>
    <row r="33" spans="2:22" s="11" customFormat="1" ht="60">
      <c r="B33" s="12" t="s">
        <v>150</v>
      </c>
      <c r="C33" s="13"/>
      <c r="D33" s="12">
        <v>1970</v>
      </c>
      <c r="E33" s="12" t="s">
        <v>147</v>
      </c>
      <c r="F33" s="12">
        <v>36</v>
      </c>
      <c r="G33" s="12">
        <v>8</v>
      </c>
      <c r="H33" s="12">
        <v>4</v>
      </c>
      <c r="I33" s="12">
        <v>0</v>
      </c>
      <c r="J33" s="12">
        <v>3</v>
      </c>
      <c r="K33" s="12">
        <v>4</v>
      </c>
      <c r="L33" s="15">
        <v>0</v>
      </c>
      <c r="M33" s="12">
        <v>0</v>
      </c>
      <c r="N33" s="12">
        <v>4</v>
      </c>
      <c r="O33" s="12">
        <v>16</v>
      </c>
      <c r="P33" s="14" t="s">
        <v>151</v>
      </c>
      <c r="Q33" s="12"/>
      <c r="R33" s="14" t="s">
        <v>132</v>
      </c>
      <c r="S33" s="14" t="s">
        <v>152</v>
      </c>
      <c r="T33" s="12">
        <v>0</v>
      </c>
      <c r="U33" s="12">
        <v>0</v>
      </c>
      <c r="V33" s="12">
        <v>6</v>
      </c>
    </row>
    <row r="34" spans="2:22" s="11" customFormat="1" ht="45">
      <c r="B34" s="12" t="s">
        <v>153</v>
      </c>
      <c r="C34" s="13"/>
      <c r="D34" s="12">
        <v>1968</v>
      </c>
      <c r="E34" s="12" t="s">
        <v>147</v>
      </c>
      <c r="F34" s="12">
        <v>34</v>
      </c>
      <c r="G34" s="12">
        <v>2</v>
      </c>
      <c r="H34" s="12">
        <v>0</v>
      </c>
      <c r="I34" s="12">
        <v>0</v>
      </c>
      <c r="J34" s="12">
        <v>1</v>
      </c>
      <c r="K34" s="12">
        <v>0</v>
      </c>
      <c r="L34" s="15">
        <v>0</v>
      </c>
      <c r="M34" s="12">
        <v>0</v>
      </c>
      <c r="N34" s="12">
        <v>0</v>
      </c>
      <c r="O34" s="12">
        <v>10</v>
      </c>
      <c r="P34" s="14" t="s">
        <v>154</v>
      </c>
      <c r="Q34" s="12" t="s">
        <v>144</v>
      </c>
      <c r="R34" s="14" t="s">
        <v>90</v>
      </c>
      <c r="S34" s="14" t="s">
        <v>155</v>
      </c>
      <c r="T34" s="12">
        <v>0</v>
      </c>
      <c r="U34" s="12">
        <v>0</v>
      </c>
      <c r="V34" s="12" t="s">
        <v>47</v>
      </c>
    </row>
    <row r="35" spans="2:22" s="11" customFormat="1" ht="30">
      <c r="B35" s="12" t="s">
        <v>156</v>
      </c>
      <c r="C35" s="13"/>
      <c r="D35" s="12">
        <v>1967</v>
      </c>
      <c r="E35" s="12">
        <v>1</v>
      </c>
      <c r="F35" s="12">
        <v>24</v>
      </c>
      <c r="G35" s="12">
        <v>1</v>
      </c>
      <c r="H35" s="12">
        <v>0</v>
      </c>
      <c r="I35" s="12">
        <v>0</v>
      </c>
      <c r="J35" s="12">
        <v>0</v>
      </c>
      <c r="K35" s="12">
        <v>0</v>
      </c>
      <c r="L35" s="15">
        <v>0</v>
      </c>
      <c r="M35" s="12">
        <v>0</v>
      </c>
      <c r="N35" s="12">
        <v>0</v>
      </c>
      <c r="O35" s="12">
        <v>8</v>
      </c>
      <c r="P35" s="14" t="s">
        <v>157</v>
      </c>
      <c r="Q35" s="12"/>
      <c r="R35" s="14" t="s">
        <v>158</v>
      </c>
      <c r="S35" s="14" t="s">
        <v>159</v>
      </c>
      <c r="T35" s="12">
        <v>0</v>
      </c>
      <c r="U35" s="12">
        <v>0</v>
      </c>
      <c r="V35" s="12">
        <v>3</v>
      </c>
    </row>
    <row r="36" spans="2:22" s="11" customFormat="1" ht="45">
      <c r="B36" s="12" t="s">
        <v>156</v>
      </c>
      <c r="C36" s="13"/>
      <c r="D36" s="12">
        <v>1967</v>
      </c>
      <c r="E36" s="12">
        <v>2</v>
      </c>
      <c r="F36" s="12">
        <v>31</v>
      </c>
      <c r="G36" s="12">
        <v>3</v>
      </c>
      <c r="H36" s="12">
        <v>2</v>
      </c>
      <c r="I36" s="12">
        <v>0</v>
      </c>
      <c r="J36" s="12">
        <v>0</v>
      </c>
      <c r="K36" s="12">
        <v>2</v>
      </c>
      <c r="L36" s="15">
        <v>0</v>
      </c>
      <c r="M36" s="12">
        <v>0</v>
      </c>
      <c r="N36" s="12">
        <v>2</v>
      </c>
      <c r="O36" s="12">
        <v>8</v>
      </c>
      <c r="P36" s="14" t="s">
        <v>160</v>
      </c>
      <c r="Q36" s="12"/>
      <c r="R36" s="14" t="s">
        <v>161</v>
      </c>
      <c r="S36" s="14" t="s">
        <v>162</v>
      </c>
      <c r="T36" s="12">
        <v>0</v>
      </c>
      <c r="U36" s="12">
        <v>0</v>
      </c>
      <c r="V36" s="12">
        <v>3</v>
      </c>
    </row>
    <row r="37" spans="2:22" s="11" customFormat="1" ht="60">
      <c r="B37" s="12" t="s">
        <v>156</v>
      </c>
      <c r="C37" s="13"/>
      <c r="D37" s="12">
        <v>1967</v>
      </c>
      <c r="E37" s="12">
        <v>3</v>
      </c>
      <c r="F37" s="12">
        <v>37</v>
      </c>
      <c r="G37" s="12">
        <v>7</v>
      </c>
      <c r="H37" s="12">
        <v>3</v>
      </c>
      <c r="I37" s="12">
        <v>0</v>
      </c>
      <c r="J37" s="12">
        <v>3</v>
      </c>
      <c r="K37" s="12">
        <v>3</v>
      </c>
      <c r="L37" s="15">
        <v>0</v>
      </c>
      <c r="M37" s="12">
        <v>0</v>
      </c>
      <c r="N37" s="12">
        <v>3</v>
      </c>
      <c r="O37" s="12">
        <v>14</v>
      </c>
      <c r="P37" s="14" t="s">
        <v>163</v>
      </c>
      <c r="Q37" s="12"/>
      <c r="R37" s="14" t="s">
        <v>161</v>
      </c>
      <c r="S37" s="14" t="s">
        <v>164</v>
      </c>
      <c r="T37" s="12">
        <v>0</v>
      </c>
      <c r="U37" s="12">
        <v>0</v>
      </c>
      <c r="V37" s="12">
        <v>2</v>
      </c>
    </row>
    <row r="38" spans="2:22" s="11" customFormat="1" ht="45">
      <c r="B38" s="12" t="s">
        <v>165</v>
      </c>
      <c r="C38" s="13"/>
      <c r="D38" s="12">
        <v>1967</v>
      </c>
      <c r="E38" s="12">
        <v>1</v>
      </c>
      <c r="F38" s="12">
        <v>31</v>
      </c>
      <c r="G38" s="12">
        <v>2</v>
      </c>
      <c r="H38" s="12">
        <v>0</v>
      </c>
      <c r="I38" s="12">
        <v>0</v>
      </c>
      <c r="J38" s="12">
        <v>1</v>
      </c>
      <c r="K38" s="12">
        <v>0</v>
      </c>
      <c r="L38" s="15">
        <v>0</v>
      </c>
      <c r="M38" s="12">
        <v>0</v>
      </c>
      <c r="N38" s="12">
        <v>0</v>
      </c>
      <c r="O38" s="12">
        <v>33</v>
      </c>
      <c r="P38" s="14" t="s">
        <v>166</v>
      </c>
      <c r="Q38" s="12" t="s">
        <v>137</v>
      </c>
      <c r="R38" s="14" t="s">
        <v>132</v>
      </c>
      <c r="S38" s="14" t="s">
        <v>167</v>
      </c>
      <c r="T38" s="12">
        <v>0</v>
      </c>
      <c r="U38" s="12">
        <v>0</v>
      </c>
      <c r="V38" s="12">
        <v>6</v>
      </c>
    </row>
    <row r="39" spans="2:22" s="11" customFormat="1" ht="30">
      <c r="B39" s="12" t="s">
        <v>168</v>
      </c>
      <c r="C39" s="13"/>
      <c r="D39" s="12">
        <v>1957</v>
      </c>
      <c r="E39" s="12">
        <v>2</v>
      </c>
      <c r="F39" s="12">
        <v>22</v>
      </c>
      <c r="G39" s="12">
        <v>1</v>
      </c>
      <c r="H39" s="12">
        <v>0</v>
      </c>
      <c r="I39" s="12">
        <v>0</v>
      </c>
      <c r="J39" s="12">
        <v>0</v>
      </c>
      <c r="K39" s="12">
        <v>0</v>
      </c>
      <c r="L39" s="15">
        <v>0</v>
      </c>
      <c r="M39" s="12">
        <v>0</v>
      </c>
      <c r="N39" s="12">
        <v>0</v>
      </c>
      <c r="O39" s="12">
        <v>38</v>
      </c>
      <c r="P39" s="14" t="s">
        <v>169</v>
      </c>
      <c r="Q39" s="12" t="s">
        <v>137</v>
      </c>
      <c r="R39" s="14" t="s">
        <v>170</v>
      </c>
      <c r="S39" s="14" t="s">
        <v>171</v>
      </c>
      <c r="T39" s="12">
        <v>0</v>
      </c>
      <c r="U39" s="12">
        <v>0</v>
      </c>
      <c r="V39" s="12">
        <v>6</v>
      </c>
    </row>
    <row r="40" spans="2:22" s="11" customFormat="1" ht="60">
      <c r="B40" s="12" t="s">
        <v>172</v>
      </c>
      <c r="C40" s="13"/>
      <c r="D40" s="12">
        <v>1957</v>
      </c>
      <c r="E40" s="12" t="s">
        <v>147</v>
      </c>
      <c r="F40" s="12">
        <v>36</v>
      </c>
      <c r="G40" s="12">
        <v>1</v>
      </c>
      <c r="H40" s="12">
        <v>0</v>
      </c>
      <c r="I40" s="12">
        <v>0</v>
      </c>
      <c r="J40" s="12">
        <v>0</v>
      </c>
      <c r="K40" s="12">
        <v>0</v>
      </c>
      <c r="L40" s="15">
        <v>0</v>
      </c>
      <c r="M40" s="12">
        <v>0</v>
      </c>
      <c r="N40" s="12">
        <v>0</v>
      </c>
      <c r="O40" s="12">
        <v>10</v>
      </c>
      <c r="P40" s="14" t="s">
        <v>173</v>
      </c>
      <c r="Q40" s="12"/>
      <c r="R40" s="14" t="s">
        <v>132</v>
      </c>
      <c r="S40" s="14" t="s">
        <v>174</v>
      </c>
      <c r="T40" s="12">
        <v>0</v>
      </c>
      <c r="U40" s="12">
        <v>0</v>
      </c>
      <c r="V40" s="12">
        <v>6</v>
      </c>
    </row>
    <row r="41" spans="2:22" s="11" customFormat="1" ht="60">
      <c r="B41" s="12" t="s">
        <v>175</v>
      </c>
      <c r="C41" s="13"/>
      <c r="D41" s="12">
        <v>1955</v>
      </c>
      <c r="E41" s="12">
        <v>22</v>
      </c>
      <c r="F41" s="12"/>
      <c r="G41" s="12"/>
      <c r="H41" s="12"/>
      <c r="I41" s="12"/>
      <c r="J41" s="12"/>
      <c r="K41" s="12"/>
      <c r="L41" s="15"/>
      <c r="M41" s="12"/>
      <c r="N41" s="12"/>
      <c r="O41" s="12">
        <v>28</v>
      </c>
      <c r="P41" s="14" t="s">
        <v>176</v>
      </c>
      <c r="Q41" s="12" t="s">
        <v>137</v>
      </c>
      <c r="R41" s="14" t="s">
        <v>90</v>
      </c>
      <c r="S41" s="14" t="s">
        <v>177</v>
      </c>
      <c r="T41" s="12">
        <v>0</v>
      </c>
      <c r="U41" s="12">
        <v>0</v>
      </c>
      <c r="V41" s="12" t="s">
        <v>178</v>
      </c>
    </row>
    <row r="42" spans="2:22" s="11" customFormat="1" ht="45">
      <c r="B42" s="12" t="s">
        <v>179</v>
      </c>
      <c r="C42" s="13"/>
      <c r="D42" s="12">
        <v>1953</v>
      </c>
      <c r="E42" s="12">
        <v>1</v>
      </c>
      <c r="F42" s="12">
        <v>32</v>
      </c>
      <c r="G42" s="12">
        <v>3</v>
      </c>
      <c r="H42" s="12">
        <v>2</v>
      </c>
      <c r="I42" s="12">
        <v>0</v>
      </c>
      <c r="J42" s="12">
        <v>2</v>
      </c>
      <c r="K42" s="12">
        <v>2</v>
      </c>
      <c r="L42" s="15">
        <v>0</v>
      </c>
      <c r="M42" s="12">
        <v>0</v>
      </c>
      <c r="N42" s="12">
        <v>2</v>
      </c>
      <c r="O42" s="12">
        <v>9</v>
      </c>
      <c r="P42" s="14" t="s">
        <v>180</v>
      </c>
      <c r="Q42" s="12"/>
      <c r="R42" s="14" t="s">
        <v>181</v>
      </c>
      <c r="S42" s="14" t="s">
        <v>182</v>
      </c>
      <c r="T42" s="12">
        <v>0</v>
      </c>
      <c r="U42" s="12">
        <v>0</v>
      </c>
      <c r="V42" s="12">
        <v>3</v>
      </c>
    </row>
    <row r="43" spans="2:22" s="11" customFormat="1" ht="75">
      <c r="B43" s="12" t="s">
        <v>183</v>
      </c>
      <c r="C43" s="13"/>
      <c r="D43" s="12">
        <v>1952</v>
      </c>
      <c r="E43" s="12" t="s">
        <v>147</v>
      </c>
      <c r="F43" s="12">
        <v>29</v>
      </c>
      <c r="G43" s="12">
        <v>2</v>
      </c>
      <c r="H43" s="12">
        <v>0</v>
      </c>
      <c r="I43" s="12">
        <v>1</v>
      </c>
      <c r="J43" s="12">
        <v>0</v>
      </c>
      <c r="K43" s="12">
        <v>1</v>
      </c>
      <c r="L43" s="15">
        <v>0</v>
      </c>
      <c r="M43" s="12">
        <v>0</v>
      </c>
      <c r="N43" s="12">
        <v>1</v>
      </c>
      <c r="O43" s="12">
        <v>12</v>
      </c>
      <c r="P43" s="14" t="s">
        <v>184</v>
      </c>
      <c r="Q43" s="12" t="s">
        <v>185</v>
      </c>
      <c r="R43" s="14" t="s">
        <v>15</v>
      </c>
      <c r="S43" s="14" t="s">
        <v>186</v>
      </c>
      <c r="T43" s="12">
        <v>1</v>
      </c>
      <c r="U43" s="12">
        <v>1</v>
      </c>
      <c r="V43" s="12">
        <v>1</v>
      </c>
    </row>
    <row r="44" spans="2:22" s="11" customFormat="1" ht="60">
      <c r="B44" s="12" t="s">
        <v>187</v>
      </c>
      <c r="C44" s="13"/>
      <c r="D44" s="12">
        <v>1952</v>
      </c>
      <c r="E44" s="12" t="s">
        <v>147</v>
      </c>
      <c r="F44" s="12">
        <v>31</v>
      </c>
      <c r="G44" s="12">
        <v>2</v>
      </c>
      <c r="H44" s="12">
        <v>1</v>
      </c>
      <c r="I44" s="12">
        <v>0</v>
      </c>
      <c r="J44" s="12">
        <v>0</v>
      </c>
      <c r="K44" s="12">
        <v>1</v>
      </c>
      <c r="L44" s="15">
        <v>0</v>
      </c>
      <c r="M44" s="12">
        <v>0</v>
      </c>
      <c r="N44" s="12">
        <v>1</v>
      </c>
      <c r="O44" s="12">
        <v>17</v>
      </c>
      <c r="P44" s="14" t="s">
        <v>188</v>
      </c>
      <c r="Q44" s="12"/>
      <c r="R44" s="14" t="s">
        <v>90</v>
      </c>
      <c r="S44" s="14" t="s">
        <v>189</v>
      </c>
      <c r="T44" s="12">
        <v>0</v>
      </c>
      <c r="U44" s="12">
        <v>0</v>
      </c>
      <c r="V44" s="12" t="s">
        <v>190</v>
      </c>
    </row>
    <row r="45" spans="2:22" s="11" customFormat="1" ht="30">
      <c r="B45" s="12" t="s">
        <v>191</v>
      </c>
      <c r="C45" s="13"/>
      <c r="D45" s="12">
        <v>1951</v>
      </c>
      <c r="E45" s="12">
        <v>1</v>
      </c>
      <c r="F45" s="12"/>
      <c r="G45" s="12"/>
      <c r="H45" s="12"/>
      <c r="I45" s="12"/>
      <c r="J45" s="12"/>
      <c r="K45" s="12"/>
      <c r="L45" s="15"/>
      <c r="M45" s="12"/>
      <c r="N45" s="12"/>
      <c r="O45" s="12">
        <v>16</v>
      </c>
      <c r="P45" s="14" t="s">
        <v>192</v>
      </c>
      <c r="Q45" s="12"/>
      <c r="R45" s="14" t="s">
        <v>181</v>
      </c>
      <c r="S45" s="14" t="s">
        <v>193</v>
      </c>
      <c r="T45" s="12">
        <v>0</v>
      </c>
      <c r="U45" s="12">
        <v>0</v>
      </c>
      <c r="V45" s="12">
        <v>3</v>
      </c>
    </row>
    <row r="46" spans="2:22" s="11" customFormat="1" ht="45">
      <c r="B46" s="12" t="s">
        <v>191</v>
      </c>
      <c r="C46" s="13"/>
      <c r="D46" s="12">
        <v>1951</v>
      </c>
      <c r="E46" s="12">
        <v>2</v>
      </c>
      <c r="F46" s="12"/>
      <c r="G46" s="12"/>
      <c r="H46" s="12"/>
      <c r="I46" s="12"/>
      <c r="J46" s="12"/>
      <c r="K46" s="12"/>
      <c r="L46" s="15"/>
      <c r="M46" s="12"/>
      <c r="N46" s="12"/>
      <c r="O46" s="12">
        <v>20</v>
      </c>
      <c r="P46" s="14" t="s">
        <v>192</v>
      </c>
      <c r="Q46" s="12"/>
      <c r="R46" s="14" t="s">
        <v>194</v>
      </c>
      <c r="S46" s="14" t="s">
        <v>195</v>
      </c>
      <c r="T46" s="12">
        <v>1</v>
      </c>
      <c r="U46" s="12">
        <v>1</v>
      </c>
      <c r="V46" s="12">
        <v>1</v>
      </c>
    </row>
    <row r="47" spans="2:22" s="11" customFormat="1" ht="45">
      <c r="B47" s="12" t="s">
        <v>191</v>
      </c>
      <c r="C47" s="13"/>
      <c r="D47" s="12">
        <v>1951</v>
      </c>
      <c r="E47" s="12">
        <v>3</v>
      </c>
      <c r="F47" s="12">
        <v>28</v>
      </c>
      <c r="G47" s="12">
        <v>1</v>
      </c>
      <c r="H47" s="12">
        <v>0</v>
      </c>
      <c r="I47" s="12">
        <v>0</v>
      </c>
      <c r="J47" s="12">
        <v>0</v>
      </c>
      <c r="K47" s="12">
        <v>0</v>
      </c>
      <c r="L47" s="15">
        <v>0</v>
      </c>
      <c r="M47" s="12">
        <v>0</v>
      </c>
      <c r="N47" s="12">
        <v>0</v>
      </c>
      <c r="O47" s="12">
        <v>24</v>
      </c>
      <c r="P47" s="14" t="s">
        <v>196</v>
      </c>
      <c r="Q47" s="12"/>
      <c r="R47" s="14" t="s">
        <v>194</v>
      </c>
      <c r="S47" s="14" t="s">
        <v>197</v>
      </c>
      <c r="T47" s="12">
        <v>1</v>
      </c>
      <c r="U47" s="12">
        <v>1</v>
      </c>
      <c r="V47" s="12">
        <v>1</v>
      </c>
    </row>
    <row r="48" spans="2:22" s="11" customFormat="1" ht="60">
      <c r="B48" s="12" t="s">
        <v>198</v>
      </c>
      <c r="C48" s="13"/>
      <c r="D48" s="12">
        <v>1951</v>
      </c>
      <c r="E48" s="12">
        <v>3</v>
      </c>
      <c r="F48" s="12">
        <v>21</v>
      </c>
      <c r="G48" s="12">
        <v>1</v>
      </c>
      <c r="H48" s="12">
        <v>0</v>
      </c>
      <c r="I48" s="12">
        <v>0</v>
      </c>
      <c r="J48" s="12">
        <v>0</v>
      </c>
      <c r="K48" s="12">
        <v>0</v>
      </c>
      <c r="L48" s="15">
        <v>0</v>
      </c>
      <c r="M48" s="12">
        <v>0</v>
      </c>
      <c r="N48" s="12">
        <v>0</v>
      </c>
      <c r="O48" s="12">
        <v>8</v>
      </c>
      <c r="P48" s="14" t="s">
        <v>199</v>
      </c>
      <c r="Q48" s="12" t="s">
        <v>200</v>
      </c>
      <c r="R48" s="14" t="s">
        <v>194</v>
      </c>
      <c r="S48" s="14" t="s">
        <v>201</v>
      </c>
      <c r="T48" s="12">
        <v>1</v>
      </c>
      <c r="U48" s="12">
        <v>1</v>
      </c>
      <c r="V48" s="12">
        <v>1</v>
      </c>
    </row>
    <row r="49" spans="1:22" s="11" customFormat="1" ht="30">
      <c r="B49" s="12" t="s">
        <v>202</v>
      </c>
      <c r="C49" s="13"/>
      <c r="D49" s="12">
        <v>1944</v>
      </c>
      <c r="E49" s="12" t="s">
        <v>147</v>
      </c>
      <c r="F49" s="12"/>
      <c r="G49" s="12">
        <v>3</v>
      </c>
      <c r="H49" s="12">
        <v>2</v>
      </c>
      <c r="I49" s="12">
        <v>0</v>
      </c>
      <c r="J49" s="12">
        <v>0</v>
      </c>
      <c r="K49" s="12">
        <v>2</v>
      </c>
      <c r="L49" s="15">
        <v>0</v>
      </c>
      <c r="M49" s="12">
        <v>0</v>
      </c>
      <c r="N49" s="12">
        <v>2</v>
      </c>
      <c r="O49" s="12">
        <v>10</v>
      </c>
      <c r="P49" s="14" t="s">
        <v>203</v>
      </c>
      <c r="Q49" s="12"/>
      <c r="R49" s="14" t="s">
        <v>15</v>
      </c>
      <c r="S49" s="14" t="s">
        <v>204</v>
      </c>
      <c r="T49" s="12">
        <v>1</v>
      </c>
      <c r="U49" s="12">
        <v>0</v>
      </c>
      <c r="V49" s="12">
        <v>2</v>
      </c>
    </row>
    <row r="50" spans="1:22" s="11" customFormat="1" ht="45">
      <c r="B50" s="12" t="s">
        <v>202</v>
      </c>
      <c r="C50" s="13"/>
      <c r="D50" s="12">
        <v>1944</v>
      </c>
      <c r="E50" s="12">
        <v>1</v>
      </c>
      <c r="F50" s="12"/>
      <c r="G50" s="12">
        <v>2</v>
      </c>
      <c r="H50" s="12">
        <v>1</v>
      </c>
      <c r="I50" s="12">
        <v>0</v>
      </c>
      <c r="J50" s="12">
        <v>0</v>
      </c>
      <c r="K50" s="12">
        <v>1</v>
      </c>
      <c r="L50" s="15">
        <v>0</v>
      </c>
      <c r="M50" s="12">
        <v>0</v>
      </c>
      <c r="N50" s="12">
        <v>1</v>
      </c>
      <c r="O50" s="12">
        <v>7</v>
      </c>
      <c r="P50" s="14" t="s">
        <v>205</v>
      </c>
      <c r="Q50" s="12"/>
      <c r="R50" s="14" t="s">
        <v>15</v>
      </c>
      <c r="S50" s="14" t="s">
        <v>206</v>
      </c>
      <c r="T50" s="12">
        <v>1</v>
      </c>
      <c r="U50" s="12">
        <v>1</v>
      </c>
      <c r="V50" s="12">
        <v>1</v>
      </c>
    </row>
    <row r="51" spans="1:22" s="11" customFormat="1" ht="45">
      <c r="B51" s="12" t="s">
        <v>202</v>
      </c>
      <c r="C51" s="13"/>
      <c r="D51" s="12">
        <v>1944</v>
      </c>
      <c r="E51" s="12">
        <v>2</v>
      </c>
      <c r="F51" s="12"/>
      <c r="G51" s="12">
        <v>1</v>
      </c>
      <c r="H51" s="12">
        <v>0</v>
      </c>
      <c r="I51" s="12">
        <v>0</v>
      </c>
      <c r="J51" s="12">
        <v>0</v>
      </c>
      <c r="K51" s="12">
        <v>0</v>
      </c>
      <c r="L51" s="15">
        <v>0</v>
      </c>
      <c r="M51" s="12">
        <v>0</v>
      </c>
      <c r="N51" s="12">
        <v>0</v>
      </c>
      <c r="O51" s="12">
        <v>10</v>
      </c>
      <c r="P51" s="14" t="s">
        <v>207</v>
      </c>
      <c r="Q51" s="12"/>
      <c r="R51" s="14" t="s">
        <v>15</v>
      </c>
      <c r="S51" s="14" t="s">
        <v>208</v>
      </c>
      <c r="T51" s="12">
        <v>1</v>
      </c>
      <c r="U51" s="12">
        <v>1</v>
      </c>
      <c r="V51" s="12">
        <v>1</v>
      </c>
    </row>
    <row r="52" spans="1:22" s="13" customFormat="1" ht="30">
      <c r="B52" s="15" t="s">
        <v>209</v>
      </c>
      <c r="D52" s="15">
        <v>1940</v>
      </c>
      <c r="E52" s="15" t="s">
        <v>210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6" t="s">
        <v>211</v>
      </c>
      <c r="Q52" s="15"/>
      <c r="R52" s="16" t="s">
        <v>212</v>
      </c>
      <c r="S52" s="16" t="s">
        <v>213</v>
      </c>
      <c r="T52" s="15">
        <v>1</v>
      </c>
      <c r="U52" s="15">
        <v>1</v>
      </c>
      <c r="V52" s="15">
        <v>1</v>
      </c>
    </row>
    <row r="53" spans="1:22" s="11" customFormat="1" ht="30">
      <c r="B53" s="12" t="s">
        <v>214</v>
      </c>
      <c r="C53" s="13"/>
      <c r="D53" s="12">
        <v>1938</v>
      </c>
      <c r="E53" s="12" t="s">
        <v>147</v>
      </c>
      <c r="F53" s="12">
        <v>20</v>
      </c>
      <c r="G53" s="12">
        <v>1</v>
      </c>
      <c r="H53" s="12">
        <v>0</v>
      </c>
      <c r="I53" s="12">
        <v>0</v>
      </c>
      <c r="J53" s="12">
        <v>0</v>
      </c>
      <c r="K53" s="12">
        <v>0</v>
      </c>
      <c r="L53" s="15">
        <v>0</v>
      </c>
      <c r="M53" s="12">
        <v>0</v>
      </c>
      <c r="N53" s="12">
        <v>0</v>
      </c>
      <c r="O53" s="12">
        <v>32</v>
      </c>
      <c r="P53" s="14" t="s">
        <v>215</v>
      </c>
      <c r="Q53" s="12"/>
      <c r="R53" s="14" t="s">
        <v>216</v>
      </c>
      <c r="S53" s="14" t="s">
        <v>217</v>
      </c>
      <c r="T53" s="12">
        <v>0</v>
      </c>
      <c r="U53" s="12">
        <v>0</v>
      </c>
      <c r="V53" s="12">
        <v>6</v>
      </c>
    </row>
    <row r="54" spans="1:22" s="11" customFormat="1" ht="45">
      <c r="B54" s="12" t="s">
        <v>218</v>
      </c>
      <c r="C54" s="13"/>
      <c r="D54" s="12">
        <v>1936</v>
      </c>
      <c r="E54" s="12">
        <v>1</v>
      </c>
      <c r="F54" s="12">
        <v>37</v>
      </c>
      <c r="G54" s="12">
        <v>9</v>
      </c>
      <c r="H54" s="12">
        <v>8</v>
      </c>
      <c r="I54" s="12">
        <v>0</v>
      </c>
      <c r="J54" s="12">
        <v>0</v>
      </c>
      <c r="K54" s="12">
        <v>8</v>
      </c>
      <c r="L54" s="15">
        <v>0</v>
      </c>
      <c r="M54" s="12">
        <v>0</v>
      </c>
      <c r="N54" s="12">
        <v>8</v>
      </c>
      <c r="O54" s="12">
        <v>18</v>
      </c>
      <c r="P54" s="14" t="s">
        <v>219</v>
      </c>
      <c r="Q54" s="12"/>
      <c r="R54" s="14" t="s">
        <v>90</v>
      </c>
      <c r="S54" s="14" t="s">
        <v>220</v>
      </c>
      <c r="T54" s="12">
        <v>0</v>
      </c>
      <c r="U54" s="12">
        <v>0</v>
      </c>
      <c r="V54" s="12" t="s">
        <v>91</v>
      </c>
    </row>
    <row r="55" spans="1:22" s="11" customFormat="1" ht="75">
      <c r="B55" s="12" t="s">
        <v>221</v>
      </c>
      <c r="C55" s="13"/>
      <c r="D55" s="12">
        <v>1936</v>
      </c>
      <c r="E55" s="12" t="s">
        <v>147</v>
      </c>
      <c r="F55" s="12">
        <v>36</v>
      </c>
      <c r="G55" s="12">
        <v>1</v>
      </c>
      <c r="H55" s="12">
        <v>0</v>
      </c>
      <c r="I55" s="12">
        <v>0</v>
      </c>
      <c r="J55" s="12">
        <v>0</v>
      </c>
      <c r="K55" s="12">
        <v>0</v>
      </c>
      <c r="L55" s="15">
        <v>0</v>
      </c>
      <c r="M55" s="12">
        <v>0</v>
      </c>
      <c r="N55" s="12">
        <v>0</v>
      </c>
      <c r="O55" s="12">
        <v>9</v>
      </c>
      <c r="P55" s="14" t="s">
        <v>222</v>
      </c>
      <c r="Q55" s="12"/>
      <c r="R55" s="14" t="s">
        <v>15</v>
      </c>
      <c r="S55" s="14" t="s">
        <v>223</v>
      </c>
      <c r="T55" s="12">
        <v>1</v>
      </c>
      <c r="U55" s="12">
        <v>1</v>
      </c>
      <c r="V55" s="12" t="s">
        <v>224</v>
      </c>
    </row>
    <row r="56" spans="1:22" s="11" customFormat="1" ht="30">
      <c r="B56" s="12" t="s">
        <v>225</v>
      </c>
      <c r="C56" s="13"/>
      <c r="D56" s="12">
        <v>1935</v>
      </c>
      <c r="E56" s="17" t="s">
        <v>226</v>
      </c>
      <c r="F56" s="12"/>
      <c r="G56" s="12"/>
      <c r="H56" s="12"/>
      <c r="I56" s="12"/>
      <c r="J56" s="12"/>
      <c r="K56" s="12"/>
      <c r="L56" s="15"/>
      <c r="M56" s="12"/>
      <c r="N56" s="12"/>
      <c r="O56" s="12"/>
      <c r="P56" s="14" t="s">
        <v>227</v>
      </c>
      <c r="Q56" s="12"/>
      <c r="R56" s="14" t="s">
        <v>15</v>
      </c>
      <c r="S56" s="14" t="s">
        <v>228</v>
      </c>
      <c r="T56" s="12">
        <v>1</v>
      </c>
      <c r="U56" s="12">
        <v>1</v>
      </c>
      <c r="V56" s="12">
        <v>1</v>
      </c>
    </row>
    <row r="57" spans="1:22" s="11" customFormat="1">
      <c r="B57" s="12" t="s">
        <v>225</v>
      </c>
      <c r="C57" s="13"/>
      <c r="D57" s="12">
        <v>1935</v>
      </c>
      <c r="E57" s="12"/>
      <c r="F57" s="12"/>
      <c r="G57" s="12"/>
      <c r="H57" s="12"/>
      <c r="I57" s="12"/>
      <c r="J57" s="12"/>
      <c r="K57" s="12"/>
      <c r="L57" s="15"/>
      <c r="M57" s="12"/>
      <c r="N57" s="12"/>
      <c r="O57" s="12"/>
      <c r="P57" s="14"/>
      <c r="Q57" s="12"/>
      <c r="R57" s="14"/>
      <c r="S57" s="14"/>
      <c r="T57" s="12">
        <v>1</v>
      </c>
      <c r="U57" s="12">
        <v>1</v>
      </c>
      <c r="V57" s="12">
        <v>1</v>
      </c>
    </row>
    <row r="58" spans="1:22">
      <c r="A58" s="4"/>
      <c r="B58" s="12" t="s">
        <v>225</v>
      </c>
      <c r="C58" s="13"/>
      <c r="D58" s="12">
        <v>1935</v>
      </c>
      <c r="T58" s="2">
        <v>1</v>
      </c>
      <c r="U58" s="2">
        <v>0</v>
      </c>
      <c r="V58" s="2">
        <v>2</v>
      </c>
    </row>
    <row r="59" spans="1:22" s="11" customFormat="1" ht="45">
      <c r="B59" s="12" t="s">
        <v>229</v>
      </c>
      <c r="C59" s="13"/>
      <c r="D59" s="12">
        <v>1934</v>
      </c>
      <c r="E59" s="12">
        <v>1</v>
      </c>
      <c r="F59" s="12">
        <v>32</v>
      </c>
      <c r="G59" s="12">
        <v>6</v>
      </c>
      <c r="H59" s="12">
        <v>4</v>
      </c>
      <c r="I59" s="12">
        <v>0</v>
      </c>
      <c r="J59" s="12">
        <v>1</v>
      </c>
      <c r="K59" s="12">
        <v>0</v>
      </c>
      <c r="L59" s="15">
        <v>0</v>
      </c>
      <c r="M59" s="12">
        <v>0</v>
      </c>
      <c r="N59" s="12">
        <v>4</v>
      </c>
      <c r="O59" s="12">
        <v>15</v>
      </c>
      <c r="P59" s="14" t="s">
        <v>230</v>
      </c>
      <c r="Q59" s="12"/>
      <c r="R59" s="14" t="s">
        <v>194</v>
      </c>
      <c r="S59" s="14" t="s">
        <v>231</v>
      </c>
      <c r="T59" s="12">
        <v>1</v>
      </c>
      <c r="U59" s="12">
        <v>0</v>
      </c>
      <c r="V59" s="12">
        <v>2</v>
      </c>
    </row>
    <row r="60" spans="1:22" s="11" customFormat="1" ht="30">
      <c r="B60" s="12" t="s">
        <v>229</v>
      </c>
      <c r="C60" s="13"/>
      <c r="D60" s="12">
        <v>1934</v>
      </c>
      <c r="E60" s="12">
        <v>2</v>
      </c>
      <c r="F60" s="12">
        <v>21</v>
      </c>
      <c r="G60" s="12">
        <v>1</v>
      </c>
      <c r="H60" s="12">
        <v>0</v>
      </c>
      <c r="I60" s="12">
        <v>0</v>
      </c>
      <c r="J60" s="12">
        <v>0</v>
      </c>
      <c r="K60" s="12">
        <v>0</v>
      </c>
      <c r="L60" s="15">
        <v>0</v>
      </c>
      <c r="M60" s="12">
        <v>0</v>
      </c>
      <c r="N60" s="12">
        <v>0</v>
      </c>
      <c r="O60" s="12">
        <v>19</v>
      </c>
      <c r="P60" s="14" t="s">
        <v>232</v>
      </c>
      <c r="Q60" s="12"/>
      <c r="R60" s="14" t="s">
        <v>15</v>
      </c>
      <c r="S60" s="14" t="s">
        <v>233</v>
      </c>
      <c r="T60" s="12">
        <v>1</v>
      </c>
      <c r="U60" s="12">
        <v>1</v>
      </c>
      <c r="V60" s="12">
        <v>1</v>
      </c>
    </row>
    <row r="61" spans="1:22" s="11" customFormat="1" ht="30">
      <c r="B61" s="12" t="s">
        <v>229</v>
      </c>
      <c r="C61" s="13"/>
      <c r="D61" s="12">
        <v>1934</v>
      </c>
      <c r="E61" s="12">
        <v>3</v>
      </c>
      <c r="F61" s="12"/>
      <c r="G61" s="12">
        <v>3</v>
      </c>
      <c r="H61" s="12">
        <v>2</v>
      </c>
      <c r="I61" s="12">
        <v>0</v>
      </c>
      <c r="J61" s="12">
        <v>0</v>
      </c>
      <c r="K61" s="12">
        <v>2</v>
      </c>
      <c r="L61" s="15">
        <v>0</v>
      </c>
      <c r="M61" s="12">
        <v>0</v>
      </c>
      <c r="N61" s="12">
        <v>2</v>
      </c>
      <c r="O61" s="12">
        <v>6</v>
      </c>
      <c r="P61" s="14" t="s">
        <v>234</v>
      </c>
      <c r="Q61" s="12"/>
      <c r="R61" s="14" t="s">
        <v>15</v>
      </c>
      <c r="S61" s="14" t="s">
        <v>235</v>
      </c>
      <c r="T61" s="12">
        <v>1</v>
      </c>
      <c r="U61" s="12">
        <v>0</v>
      </c>
      <c r="V61" s="12">
        <v>2</v>
      </c>
    </row>
    <row r="62" spans="1:22" s="11" customFormat="1" ht="30">
      <c r="B62" s="12" t="s">
        <v>229</v>
      </c>
      <c r="C62" s="13"/>
      <c r="D62" s="12">
        <v>1934</v>
      </c>
      <c r="E62" s="17" t="s">
        <v>325</v>
      </c>
      <c r="F62" s="12"/>
      <c r="G62" s="12"/>
      <c r="H62" s="12"/>
      <c r="I62" s="12"/>
      <c r="J62" s="12"/>
      <c r="K62" s="12"/>
      <c r="L62" s="15"/>
      <c r="M62" s="12"/>
      <c r="N62" s="12"/>
      <c r="O62" s="12"/>
      <c r="P62" s="14" t="s">
        <v>236</v>
      </c>
      <c r="Q62" s="12"/>
      <c r="R62" s="14" t="s">
        <v>15</v>
      </c>
      <c r="S62" s="14" t="s">
        <v>327</v>
      </c>
      <c r="T62" s="12">
        <v>1</v>
      </c>
      <c r="U62" s="2">
        <v>0</v>
      </c>
      <c r="V62" s="2">
        <v>2</v>
      </c>
    </row>
    <row r="63" spans="1:22" s="11" customFormat="1" ht="30">
      <c r="B63" s="12" t="s">
        <v>229</v>
      </c>
      <c r="C63" s="13"/>
      <c r="D63" s="12">
        <v>1934</v>
      </c>
      <c r="E63" s="12">
        <v>5</v>
      </c>
      <c r="F63" s="12"/>
      <c r="G63" s="12"/>
      <c r="H63" s="12"/>
      <c r="I63" s="12"/>
      <c r="J63" s="12"/>
      <c r="K63" s="12"/>
      <c r="L63" s="15"/>
      <c r="M63" s="12"/>
      <c r="N63" s="12"/>
      <c r="O63" s="12"/>
      <c r="P63" s="14" t="s">
        <v>236</v>
      </c>
      <c r="Q63" s="12"/>
      <c r="R63" s="14" t="s">
        <v>15</v>
      </c>
      <c r="S63" s="14" t="s">
        <v>326</v>
      </c>
      <c r="T63" s="12">
        <v>1</v>
      </c>
      <c r="U63" s="12">
        <v>1</v>
      </c>
      <c r="V63" s="12">
        <v>1</v>
      </c>
    </row>
    <row r="64" spans="1:22" ht="30">
      <c r="A64" s="4"/>
      <c r="B64" s="12" t="s">
        <v>229</v>
      </c>
      <c r="C64" s="13"/>
      <c r="D64" s="12">
        <v>1934</v>
      </c>
      <c r="E64" s="4">
        <v>6</v>
      </c>
      <c r="P64" s="14" t="s">
        <v>236</v>
      </c>
      <c r="R64" s="14" t="s">
        <v>15</v>
      </c>
      <c r="S64" s="4" t="s">
        <v>326</v>
      </c>
      <c r="T64" s="2">
        <v>1</v>
      </c>
      <c r="U64" s="2">
        <v>1</v>
      </c>
      <c r="V64" s="2">
        <v>1</v>
      </c>
    </row>
    <row r="65" spans="1:23" s="23" customFormat="1" ht="45">
      <c r="A65" s="19"/>
      <c r="B65" s="8" t="s">
        <v>237</v>
      </c>
      <c r="C65" s="20" t="s">
        <v>101</v>
      </c>
      <c r="D65" s="21">
        <v>1969</v>
      </c>
      <c r="E65" s="8"/>
      <c r="F65" s="8">
        <v>37</v>
      </c>
      <c r="G65" s="8">
        <v>2</v>
      </c>
      <c r="H65" s="8">
        <v>1</v>
      </c>
      <c r="I65" s="8">
        <v>0</v>
      </c>
      <c r="J65" s="8">
        <v>0</v>
      </c>
      <c r="K65" s="8">
        <v>1</v>
      </c>
      <c r="L65" s="40">
        <v>0</v>
      </c>
      <c r="M65" s="8">
        <v>0</v>
      </c>
      <c r="N65" s="8">
        <v>1</v>
      </c>
      <c r="O65" s="8">
        <v>10</v>
      </c>
      <c r="P65" s="21" t="s">
        <v>102</v>
      </c>
      <c r="Q65" s="21" t="s">
        <v>238</v>
      </c>
      <c r="R65" s="21" t="s">
        <v>239</v>
      </c>
      <c r="S65" s="21" t="s">
        <v>240</v>
      </c>
      <c r="T65" s="8">
        <v>0</v>
      </c>
      <c r="U65" s="8">
        <v>0</v>
      </c>
      <c r="V65" s="22">
        <v>6</v>
      </c>
      <c r="W65" s="19"/>
    </row>
    <row r="66" spans="1:23" ht="45">
      <c r="A66"/>
      <c r="B66" s="12" t="s">
        <v>241</v>
      </c>
      <c r="C66" s="24" t="s">
        <v>101</v>
      </c>
      <c r="D66" s="25">
        <v>1967</v>
      </c>
      <c r="E66" s="12" t="s">
        <v>147</v>
      </c>
      <c r="F66" s="12">
        <v>34</v>
      </c>
      <c r="G66" s="12">
        <v>8</v>
      </c>
      <c r="H66" s="12">
        <v>6</v>
      </c>
      <c r="I66" s="12">
        <v>0</v>
      </c>
      <c r="J66" s="12">
        <v>1</v>
      </c>
      <c r="K66" s="12">
        <v>6</v>
      </c>
      <c r="L66" s="15">
        <v>0</v>
      </c>
      <c r="M66" s="12">
        <v>0</v>
      </c>
      <c r="N66" s="12">
        <v>6</v>
      </c>
      <c r="O66" s="12">
        <v>11</v>
      </c>
      <c r="P66" s="25" t="s">
        <v>242</v>
      </c>
      <c r="Q66" s="25" t="s">
        <v>243</v>
      </c>
      <c r="R66" s="25" t="s">
        <v>244</v>
      </c>
      <c r="S66" s="25" t="s">
        <v>245</v>
      </c>
      <c r="T66" s="12">
        <v>0</v>
      </c>
      <c r="U66" s="12">
        <v>0</v>
      </c>
      <c r="V66" s="26" t="s">
        <v>139</v>
      </c>
      <c r="W66" s="25" t="s">
        <v>246</v>
      </c>
    </row>
    <row r="67" spans="1:23" ht="30">
      <c r="A67"/>
      <c r="B67" s="12" t="s">
        <v>247</v>
      </c>
      <c r="C67" s="24" t="s">
        <v>13</v>
      </c>
      <c r="D67" s="25">
        <v>1966</v>
      </c>
      <c r="E67" s="12"/>
      <c r="F67" s="12">
        <v>28</v>
      </c>
      <c r="G67" s="12">
        <v>3</v>
      </c>
      <c r="H67" s="12">
        <v>1</v>
      </c>
      <c r="I67" s="12">
        <v>0</v>
      </c>
      <c r="J67" s="12">
        <v>1</v>
      </c>
      <c r="K67" s="12">
        <v>1</v>
      </c>
      <c r="L67" s="15">
        <v>1</v>
      </c>
      <c r="M67" s="12">
        <v>0</v>
      </c>
      <c r="N67" s="12">
        <v>1</v>
      </c>
      <c r="O67" s="12">
        <v>13</v>
      </c>
      <c r="P67" s="25" t="s">
        <v>102</v>
      </c>
      <c r="Q67" s="25" t="s">
        <v>248</v>
      </c>
      <c r="R67" s="25" t="s">
        <v>249</v>
      </c>
      <c r="S67" s="25" t="s">
        <v>250</v>
      </c>
      <c r="T67" s="12">
        <v>0</v>
      </c>
      <c r="U67" s="12">
        <v>0</v>
      </c>
      <c r="V67" s="26" t="s">
        <v>47</v>
      </c>
      <c r="W67"/>
    </row>
    <row r="68" spans="1:23" ht="45">
      <c r="A68"/>
      <c r="B68" s="12" t="s">
        <v>251</v>
      </c>
      <c r="C68" s="24" t="s">
        <v>94</v>
      </c>
      <c r="D68" s="25">
        <v>1966</v>
      </c>
      <c r="E68" s="12">
        <v>1</v>
      </c>
      <c r="F68" s="12"/>
      <c r="G68" s="12">
        <v>7</v>
      </c>
      <c r="H68" s="12">
        <v>3</v>
      </c>
      <c r="I68" s="12">
        <v>0</v>
      </c>
      <c r="J68" s="12">
        <v>3</v>
      </c>
      <c r="K68" s="12">
        <v>3</v>
      </c>
      <c r="L68" s="15">
        <v>0</v>
      </c>
      <c r="M68" s="12">
        <v>0</v>
      </c>
      <c r="N68" s="12">
        <v>3</v>
      </c>
      <c r="O68" s="12"/>
      <c r="P68" s="25" t="s">
        <v>252</v>
      </c>
      <c r="Q68" s="25" t="s">
        <v>253</v>
      </c>
      <c r="R68" s="25" t="s">
        <v>254</v>
      </c>
      <c r="S68" s="25" t="s">
        <v>119</v>
      </c>
      <c r="T68" s="12">
        <v>0</v>
      </c>
      <c r="U68" s="12">
        <v>0</v>
      </c>
      <c r="V68" s="26">
        <v>2</v>
      </c>
      <c r="W68"/>
    </row>
    <row r="69" spans="1:23" s="1" customFormat="1">
      <c r="A69" s="58"/>
      <c r="B69" s="59" t="s">
        <v>251</v>
      </c>
      <c r="C69" s="59" t="s">
        <v>94</v>
      </c>
      <c r="D69" s="25">
        <v>1966</v>
      </c>
      <c r="E69" s="61">
        <v>2</v>
      </c>
      <c r="F69" s="61"/>
      <c r="G69" s="61">
        <v>3</v>
      </c>
      <c r="H69" s="61"/>
      <c r="I69" s="61"/>
      <c r="J69" s="61"/>
      <c r="K69" s="61"/>
      <c r="L69" s="61"/>
      <c r="M69" s="61"/>
      <c r="N69" s="61"/>
      <c r="O69" s="61"/>
      <c r="P69" s="62" t="s">
        <v>385</v>
      </c>
      <c r="Q69" s="60"/>
      <c r="R69" s="63" t="s">
        <v>254</v>
      </c>
      <c r="S69" s="63" t="s">
        <v>119</v>
      </c>
      <c r="T69" s="61">
        <v>0</v>
      </c>
      <c r="U69" s="61">
        <v>0</v>
      </c>
      <c r="V69" s="64">
        <v>3</v>
      </c>
      <c r="W69" s="58"/>
    </row>
    <row r="70" spans="1:23" ht="30">
      <c r="A70"/>
      <c r="B70" s="12" t="s">
        <v>255</v>
      </c>
      <c r="C70" s="27" t="s">
        <v>94</v>
      </c>
      <c r="D70" s="25">
        <v>1964</v>
      </c>
      <c r="E70" s="12" t="s">
        <v>147</v>
      </c>
      <c r="F70" s="12">
        <v>32</v>
      </c>
      <c r="G70" s="12"/>
      <c r="H70" s="12"/>
      <c r="I70" s="12"/>
      <c r="J70" s="12">
        <v>1</v>
      </c>
      <c r="K70" s="12"/>
      <c r="L70" s="15">
        <v>1</v>
      </c>
      <c r="M70" s="12"/>
      <c r="N70" s="12"/>
      <c r="O70" s="12">
        <v>5</v>
      </c>
      <c r="P70" s="25" t="s">
        <v>256</v>
      </c>
      <c r="Q70" s="25" t="s">
        <v>257</v>
      </c>
      <c r="R70" s="25" t="s">
        <v>258</v>
      </c>
      <c r="S70" s="25" t="s">
        <v>119</v>
      </c>
      <c r="T70" s="12">
        <v>0</v>
      </c>
      <c r="U70" s="12">
        <v>0</v>
      </c>
      <c r="V70" s="26">
        <v>6</v>
      </c>
      <c r="W70"/>
    </row>
    <row r="71" spans="1:23" ht="30">
      <c r="A71"/>
      <c r="B71" s="12" t="s">
        <v>259</v>
      </c>
      <c r="C71" s="27" t="s">
        <v>101</v>
      </c>
      <c r="D71" s="25">
        <v>1963</v>
      </c>
      <c r="E71" s="12" t="s">
        <v>147</v>
      </c>
      <c r="F71" s="12">
        <v>24</v>
      </c>
      <c r="G71" s="12">
        <v>2</v>
      </c>
      <c r="H71" s="12">
        <v>1</v>
      </c>
      <c r="I71" s="12">
        <v>0</v>
      </c>
      <c r="J71" s="12">
        <v>0</v>
      </c>
      <c r="K71" s="12">
        <v>1</v>
      </c>
      <c r="L71" s="15">
        <v>0</v>
      </c>
      <c r="M71" s="12">
        <v>0</v>
      </c>
      <c r="N71" s="12">
        <v>1</v>
      </c>
      <c r="O71" s="12">
        <v>13.6</v>
      </c>
      <c r="P71" s="25" t="s">
        <v>102</v>
      </c>
      <c r="Q71" s="25"/>
      <c r="R71" s="25" t="s">
        <v>69</v>
      </c>
      <c r="S71" s="25" t="s">
        <v>260</v>
      </c>
      <c r="T71" s="12">
        <v>0</v>
      </c>
      <c r="U71" s="12">
        <v>0</v>
      </c>
      <c r="V71" s="26" t="s">
        <v>47</v>
      </c>
      <c r="W71"/>
    </row>
    <row r="72" spans="1:23" ht="60">
      <c r="A72"/>
      <c r="B72" s="12" t="s">
        <v>261</v>
      </c>
      <c r="C72" s="27" t="s">
        <v>101</v>
      </c>
      <c r="D72" s="25">
        <v>1956</v>
      </c>
      <c r="E72" s="12">
        <v>1</v>
      </c>
      <c r="F72" s="12">
        <v>31</v>
      </c>
      <c r="G72" s="12">
        <v>3</v>
      </c>
      <c r="H72" s="12">
        <v>1</v>
      </c>
      <c r="I72" s="12">
        <v>0</v>
      </c>
      <c r="J72" s="12">
        <v>1</v>
      </c>
      <c r="K72" s="12">
        <v>1</v>
      </c>
      <c r="L72" s="15">
        <v>0</v>
      </c>
      <c r="M72" s="12">
        <v>0</v>
      </c>
      <c r="N72" s="12">
        <v>1</v>
      </c>
      <c r="O72" s="12">
        <v>10.6</v>
      </c>
      <c r="P72" s="25" t="s">
        <v>262</v>
      </c>
      <c r="Q72" s="25" t="s">
        <v>263</v>
      </c>
      <c r="R72" s="25" t="s">
        <v>264</v>
      </c>
      <c r="S72" s="25" t="s">
        <v>119</v>
      </c>
      <c r="T72" s="12">
        <v>0</v>
      </c>
      <c r="U72" s="12">
        <v>0</v>
      </c>
      <c r="V72" s="26">
        <v>3</v>
      </c>
      <c r="W72"/>
    </row>
    <row r="73" spans="1:23" ht="45">
      <c r="A73"/>
      <c r="B73" s="12" t="s">
        <v>261</v>
      </c>
      <c r="C73" s="27" t="s">
        <v>101</v>
      </c>
      <c r="D73" s="25">
        <v>1956</v>
      </c>
      <c r="E73" s="12">
        <v>2</v>
      </c>
      <c r="F73" s="12">
        <v>27</v>
      </c>
      <c r="G73" s="12">
        <v>3</v>
      </c>
      <c r="H73" s="12">
        <v>1</v>
      </c>
      <c r="I73" s="12">
        <v>0</v>
      </c>
      <c r="J73" s="12">
        <v>1</v>
      </c>
      <c r="K73" s="12">
        <v>1</v>
      </c>
      <c r="L73" s="15">
        <v>1</v>
      </c>
      <c r="M73" s="12">
        <v>0</v>
      </c>
      <c r="N73" s="12">
        <v>1</v>
      </c>
      <c r="O73" s="12"/>
      <c r="P73" s="14" t="s">
        <v>265</v>
      </c>
      <c r="Q73" s="11" t="s">
        <v>266</v>
      </c>
      <c r="R73" s="11" t="s">
        <v>267</v>
      </c>
      <c r="S73" s="11" t="s">
        <v>268</v>
      </c>
      <c r="T73" s="12">
        <v>1</v>
      </c>
      <c r="U73" s="12">
        <v>0</v>
      </c>
      <c r="V73" s="26">
        <v>2</v>
      </c>
      <c r="W73"/>
    </row>
    <row r="74" spans="1:23">
      <c r="A74" s="28"/>
      <c r="B74" s="29" t="s">
        <v>269</v>
      </c>
      <c r="C74" s="29" t="s">
        <v>270</v>
      </c>
      <c r="D74" s="30">
        <v>1955</v>
      </c>
      <c r="E74" s="31"/>
      <c r="F74" s="38" t="s">
        <v>271</v>
      </c>
      <c r="G74" s="32"/>
      <c r="H74" s="32"/>
      <c r="I74" s="32"/>
      <c r="J74" s="32"/>
      <c r="K74" s="32"/>
      <c r="L74" s="32"/>
      <c r="M74" s="32"/>
      <c r="N74" s="33"/>
      <c r="O74" s="33"/>
      <c r="P74" s="30"/>
      <c r="Q74" s="32" t="s">
        <v>272</v>
      </c>
      <c r="R74" s="30"/>
      <c r="S74" s="30"/>
      <c r="T74" s="29"/>
      <c r="U74" s="29"/>
      <c r="V74" s="33"/>
      <c r="W74" s="28"/>
    </row>
    <row r="75" spans="1:23" ht="30">
      <c r="A75"/>
      <c r="B75" s="12" t="s">
        <v>269</v>
      </c>
      <c r="C75" s="27" t="s">
        <v>270</v>
      </c>
      <c r="D75" s="25">
        <v>1954</v>
      </c>
      <c r="E75" s="12">
        <v>1</v>
      </c>
      <c r="F75" s="12">
        <v>30</v>
      </c>
      <c r="G75" s="12">
        <v>3</v>
      </c>
      <c r="H75" s="12">
        <v>3</v>
      </c>
      <c r="I75" s="12">
        <v>4</v>
      </c>
      <c r="J75" s="12">
        <v>0</v>
      </c>
      <c r="K75" s="12">
        <v>3</v>
      </c>
      <c r="L75" s="15">
        <v>0</v>
      </c>
      <c r="M75" s="12">
        <v>0</v>
      </c>
      <c r="N75" s="12">
        <v>7</v>
      </c>
      <c r="O75" s="12">
        <v>15</v>
      </c>
      <c r="P75" s="25" t="s">
        <v>273</v>
      </c>
      <c r="Q75" s="11"/>
      <c r="R75" s="25" t="s">
        <v>274</v>
      </c>
      <c r="S75" s="25" t="s">
        <v>119</v>
      </c>
      <c r="T75" s="12">
        <v>0</v>
      </c>
      <c r="U75" s="12">
        <v>0</v>
      </c>
      <c r="V75" s="26">
        <v>3</v>
      </c>
      <c r="W75"/>
    </row>
    <row r="76" spans="1:23">
      <c r="A76"/>
      <c r="B76" s="12" t="s">
        <v>269</v>
      </c>
      <c r="C76" s="27" t="s">
        <v>270</v>
      </c>
      <c r="D76" s="25">
        <v>1954</v>
      </c>
      <c r="E76" s="12">
        <v>2</v>
      </c>
      <c r="F76" s="12">
        <v>36</v>
      </c>
      <c r="G76" s="12">
        <v>1</v>
      </c>
      <c r="H76" s="12">
        <v>0</v>
      </c>
      <c r="I76" s="12">
        <v>0</v>
      </c>
      <c r="J76" s="12">
        <v>0</v>
      </c>
      <c r="K76" s="12">
        <v>0</v>
      </c>
      <c r="L76" s="15">
        <v>0</v>
      </c>
      <c r="M76" s="12">
        <v>0</v>
      </c>
      <c r="N76" s="12">
        <v>0</v>
      </c>
      <c r="O76" s="12">
        <v>19</v>
      </c>
      <c r="P76" s="25" t="s">
        <v>102</v>
      </c>
      <c r="Q76" s="25"/>
      <c r="R76" s="25" t="s">
        <v>69</v>
      </c>
      <c r="S76" s="25" t="s">
        <v>275</v>
      </c>
      <c r="T76" s="12">
        <v>0</v>
      </c>
      <c r="U76" s="12">
        <v>0</v>
      </c>
      <c r="V76" s="26" t="s">
        <v>276</v>
      </c>
      <c r="W76"/>
    </row>
    <row r="77" spans="1:23" ht="30">
      <c r="A77"/>
      <c r="B77" s="12" t="s">
        <v>269</v>
      </c>
      <c r="C77" s="27" t="s">
        <v>270</v>
      </c>
      <c r="D77" s="25">
        <v>1954</v>
      </c>
      <c r="E77" s="12">
        <v>3</v>
      </c>
      <c r="F77" s="12">
        <v>30</v>
      </c>
      <c r="G77" s="12">
        <v>9</v>
      </c>
      <c r="H77" s="12">
        <v>5</v>
      </c>
      <c r="I77" s="12">
        <v>0</v>
      </c>
      <c r="J77" s="12">
        <v>3</v>
      </c>
      <c r="K77" s="12">
        <v>5</v>
      </c>
      <c r="L77" s="15">
        <v>0</v>
      </c>
      <c r="M77" s="12">
        <v>0</v>
      </c>
      <c r="N77" s="12">
        <v>5</v>
      </c>
      <c r="O77" s="12">
        <v>17</v>
      </c>
      <c r="P77" s="25" t="s">
        <v>102</v>
      </c>
      <c r="Q77" s="25"/>
      <c r="R77" s="25" t="s">
        <v>277</v>
      </c>
      <c r="S77" s="25" t="s">
        <v>275</v>
      </c>
      <c r="T77" s="12">
        <v>0</v>
      </c>
      <c r="U77" s="12">
        <v>0</v>
      </c>
      <c r="V77" s="26" t="s">
        <v>278</v>
      </c>
      <c r="W77"/>
    </row>
    <row r="78" spans="1:23" ht="75">
      <c r="A78"/>
      <c r="B78" s="12" t="s">
        <v>269</v>
      </c>
      <c r="C78" s="27" t="s">
        <v>270</v>
      </c>
      <c r="D78" s="25">
        <v>1954</v>
      </c>
      <c r="E78" s="12">
        <v>4</v>
      </c>
      <c r="F78" s="12">
        <v>30</v>
      </c>
      <c r="G78" s="12">
        <v>3</v>
      </c>
      <c r="H78" s="12">
        <v>1</v>
      </c>
      <c r="I78" s="12">
        <v>0</v>
      </c>
      <c r="J78" s="12">
        <v>1</v>
      </c>
      <c r="K78" s="12">
        <v>1</v>
      </c>
      <c r="L78" s="15">
        <v>0</v>
      </c>
      <c r="M78" s="12">
        <v>0</v>
      </c>
      <c r="N78" s="12">
        <v>1</v>
      </c>
      <c r="O78" s="12">
        <v>16.600000000000001</v>
      </c>
      <c r="P78" s="25" t="s">
        <v>279</v>
      </c>
      <c r="Q78" s="25"/>
      <c r="R78" s="25" t="s">
        <v>280</v>
      </c>
      <c r="S78" s="25" t="s">
        <v>281</v>
      </c>
      <c r="T78" s="12">
        <v>0</v>
      </c>
      <c r="U78" s="12">
        <v>0</v>
      </c>
      <c r="V78" s="26" t="s">
        <v>278</v>
      </c>
      <c r="W78"/>
    </row>
    <row r="79" spans="1:23" ht="30">
      <c r="A79"/>
      <c r="B79" s="12" t="s">
        <v>269</v>
      </c>
      <c r="C79" s="27" t="s">
        <v>270</v>
      </c>
      <c r="D79" s="25">
        <v>1954</v>
      </c>
      <c r="E79" s="12">
        <v>5</v>
      </c>
      <c r="F79" s="12">
        <v>24</v>
      </c>
      <c r="G79" s="12">
        <v>1</v>
      </c>
      <c r="H79" s="12">
        <v>0</v>
      </c>
      <c r="I79" s="12">
        <v>0</v>
      </c>
      <c r="J79" s="12">
        <v>0</v>
      </c>
      <c r="K79" s="12">
        <v>0</v>
      </c>
      <c r="L79" s="15">
        <v>0</v>
      </c>
      <c r="M79" s="12">
        <v>0</v>
      </c>
      <c r="N79" s="12">
        <v>0</v>
      </c>
      <c r="O79" s="12">
        <v>9</v>
      </c>
      <c r="P79" s="25" t="s">
        <v>102</v>
      </c>
      <c r="Q79" s="25"/>
      <c r="R79" s="25" t="s">
        <v>282</v>
      </c>
      <c r="S79" s="25" t="s">
        <v>119</v>
      </c>
      <c r="T79" s="12">
        <v>0</v>
      </c>
      <c r="U79" s="12">
        <v>0</v>
      </c>
      <c r="V79" s="26">
        <v>6</v>
      </c>
      <c r="W79"/>
    </row>
    <row r="80" spans="1:23" ht="45">
      <c r="A80" s="34"/>
      <c r="B80" s="12" t="s">
        <v>269</v>
      </c>
      <c r="C80" s="27" t="s">
        <v>270</v>
      </c>
      <c r="D80" s="25">
        <v>1954</v>
      </c>
      <c r="E80" s="27">
        <v>6</v>
      </c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36" t="s">
        <v>283</v>
      </c>
      <c r="Q80" s="35"/>
      <c r="R80" s="37" t="s">
        <v>284</v>
      </c>
      <c r="S80" s="36" t="s">
        <v>285</v>
      </c>
      <c r="T80" s="27"/>
      <c r="U80" s="27"/>
      <c r="V80" s="38"/>
      <c r="W80" s="34"/>
    </row>
    <row r="81" spans="1:23" ht="45">
      <c r="A81"/>
      <c r="B81" s="12" t="s">
        <v>269</v>
      </c>
      <c r="C81" s="27" t="s">
        <v>270</v>
      </c>
      <c r="D81" s="25">
        <v>1954</v>
      </c>
      <c r="E81" s="12">
        <v>7</v>
      </c>
      <c r="F81" s="12">
        <v>36</v>
      </c>
      <c r="G81" s="12">
        <v>4</v>
      </c>
      <c r="H81" s="12">
        <v>1</v>
      </c>
      <c r="I81" s="12">
        <v>0</v>
      </c>
      <c r="J81" s="12">
        <v>2</v>
      </c>
      <c r="K81" s="12">
        <v>1</v>
      </c>
      <c r="L81" s="15">
        <v>0</v>
      </c>
      <c r="M81" s="12">
        <v>0</v>
      </c>
      <c r="N81" s="12">
        <v>1</v>
      </c>
      <c r="O81" s="12">
        <v>13</v>
      </c>
      <c r="P81" s="14" t="s">
        <v>286</v>
      </c>
      <c r="Q81" s="11" t="s">
        <v>287</v>
      </c>
      <c r="R81" s="11" t="s">
        <v>288</v>
      </c>
      <c r="S81" s="11" t="s">
        <v>289</v>
      </c>
      <c r="T81" s="12">
        <v>1</v>
      </c>
      <c r="U81" s="12">
        <v>1</v>
      </c>
      <c r="V81" s="26">
        <v>1</v>
      </c>
      <c r="W81"/>
    </row>
    <row r="82" spans="1:23" ht="45">
      <c r="A82"/>
      <c r="B82" s="12" t="s">
        <v>269</v>
      </c>
      <c r="C82" s="27" t="s">
        <v>270</v>
      </c>
      <c r="D82" s="25">
        <v>1954</v>
      </c>
      <c r="E82" s="12">
        <v>8</v>
      </c>
      <c r="F82" s="12">
        <v>25</v>
      </c>
      <c r="G82" s="12">
        <v>6</v>
      </c>
      <c r="H82" s="12">
        <v>2</v>
      </c>
      <c r="I82" s="12">
        <v>0</v>
      </c>
      <c r="J82" s="12">
        <v>3</v>
      </c>
      <c r="K82" s="12">
        <v>2</v>
      </c>
      <c r="L82" s="15">
        <v>0</v>
      </c>
      <c r="M82" s="12">
        <v>0</v>
      </c>
      <c r="N82" s="12">
        <v>2</v>
      </c>
      <c r="O82" s="12">
        <v>13</v>
      </c>
      <c r="P82" s="25" t="s">
        <v>290</v>
      </c>
      <c r="Q82" s="25" t="s">
        <v>291</v>
      </c>
      <c r="R82" s="25" t="s">
        <v>292</v>
      </c>
      <c r="S82" s="25" t="s">
        <v>119</v>
      </c>
      <c r="T82" s="12">
        <v>0</v>
      </c>
      <c r="U82" s="12">
        <v>0</v>
      </c>
      <c r="V82" s="26">
        <v>2</v>
      </c>
      <c r="W82"/>
    </row>
    <row r="83" spans="1:23" ht="45">
      <c r="A83"/>
      <c r="B83" s="12" t="s">
        <v>269</v>
      </c>
      <c r="C83" s="27" t="s">
        <v>270</v>
      </c>
      <c r="D83" s="25">
        <v>1954</v>
      </c>
      <c r="E83" s="12">
        <v>9</v>
      </c>
      <c r="F83" s="12">
        <v>29</v>
      </c>
      <c r="G83" s="12">
        <v>5</v>
      </c>
      <c r="H83" s="12">
        <v>3</v>
      </c>
      <c r="I83" s="12">
        <v>1</v>
      </c>
      <c r="J83" s="12">
        <v>0</v>
      </c>
      <c r="K83" s="12">
        <v>3</v>
      </c>
      <c r="L83" s="15">
        <v>0</v>
      </c>
      <c r="M83" s="12">
        <v>3</v>
      </c>
      <c r="N83" s="12">
        <v>4</v>
      </c>
      <c r="O83" s="12">
        <v>19</v>
      </c>
      <c r="P83" s="25" t="s">
        <v>293</v>
      </c>
      <c r="Q83" s="25" t="s">
        <v>294</v>
      </c>
      <c r="R83" s="25" t="s">
        <v>295</v>
      </c>
      <c r="S83" s="25" t="s">
        <v>119</v>
      </c>
      <c r="T83" s="12">
        <v>0</v>
      </c>
      <c r="U83" s="12">
        <v>0</v>
      </c>
      <c r="V83" s="26">
        <v>2</v>
      </c>
      <c r="W83"/>
    </row>
    <row r="84" spans="1:23" ht="60">
      <c r="A84"/>
      <c r="B84" s="12" t="s">
        <v>269</v>
      </c>
      <c r="C84" s="27" t="s">
        <v>270</v>
      </c>
      <c r="D84" s="25">
        <v>1954</v>
      </c>
      <c r="E84" s="12">
        <v>10</v>
      </c>
      <c r="F84" s="12">
        <v>28</v>
      </c>
      <c r="G84" s="12">
        <v>4</v>
      </c>
      <c r="H84" s="12">
        <v>1</v>
      </c>
      <c r="I84" s="12">
        <v>2</v>
      </c>
      <c r="J84" s="12">
        <v>0</v>
      </c>
      <c r="K84" s="12"/>
      <c r="L84" s="15">
        <v>0</v>
      </c>
      <c r="M84" s="12">
        <v>0</v>
      </c>
      <c r="N84" s="12">
        <v>3</v>
      </c>
      <c r="O84" s="12">
        <v>19</v>
      </c>
      <c r="P84" s="25" t="s">
        <v>296</v>
      </c>
      <c r="Q84" s="25"/>
      <c r="R84" s="25" t="s">
        <v>297</v>
      </c>
      <c r="S84" s="25" t="s">
        <v>298</v>
      </c>
      <c r="T84" s="12">
        <v>0</v>
      </c>
      <c r="U84" s="12">
        <v>0</v>
      </c>
      <c r="V84" s="26">
        <v>2</v>
      </c>
      <c r="W84"/>
    </row>
    <row r="85" spans="1:23" ht="30">
      <c r="A85"/>
      <c r="B85" s="12" t="s">
        <v>299</v>
      </c>
      <c r="C85" s="27" t="s">
        <v>13</v>
      </c>
      <c r="D85" s="25">
        <v>1951</v>
      </c>
      <c r="E85" s="12" t="s">
        <v>147</v>
      </c>
      <c r="F85" s="12"/>
      <c r="G85" s="12">
        <v>4</v>
      </c>
      <c r="H85" s="12">
        <v>3</v>
      </c>
      <c r="I85" s="12">
        <v>0</v>
      </c>
      <c r="J85" s="12">
        <v>0</v>
      </c>
      <c r="K85" s="12">
        <v>2</v>
      </c>
      <c r="L85" s="15">
        <v>0</v>
      </c>
      <c r="M85" s="12">
        <v>0</v>
      </c>
      <c r="N85" s="39">
        <v>3</v>
      </c>
      <c r="O85" s="12">
        <v>38.6</v>
      </c>
      <c r="P85" s="25" t="s">
        <v>300</v>
      </c>
      <c r="Q85" s="25"/>
      <c r="R85" s="25" t="s">
        <v>301</v>
      </c>
      <c r="S85" s="25" t="s">
        <v>90</v>
      </c>
      <c r="T85" s="12">
        <v>0</v>
      </c>
      <c r="U85" s="12">
        <v>0</v>
      </c>
      <c r="V85" s="26" t="s">
        <v>302</v>
      </c>
      <c r="W85"/>
    </row>
    <row r="86" spans="1:23" ht="45">
      <c r="A86"/>
      <c r="B86" s="12" t="s">
        <v>303</v>
      </c>
      <c r="C86" s="27" t="s">
        <v>101</v>
      </c>
      <c r="D86" s="25">
        <v>1950</v>
      </c>
      <c r="E86" s="12">
        <v>1</v>
      </c>
      <c r="F86" s="12">
        <v>31</v>
      </c>
      <c r="G86" s="12">
        <v>3</v>
      </c>
      <c r="H86" s="12">
        <v>1</v>
      </c>
      <c r="I86" s="12">
        <v>0</v>
      </c>
      <c r="J86" s="12">
        <v>2</v>
      </c>
      <c r="K86" s="12">
        <v>0</v>
      </c>
      <c r="L86" s="15">
        <v>1</v>
      </c>
      <c r="M86" s="12">
        <v>0</v>
      </c>
      <c r="N86" s="12">
        <v>1</v>
      </c>
      <c r="O86" s="12">
        <v>9</v>
      </c>
      <c r="P86" s="25" t="s">
        <v>304</v>
      </c>
      <c r="Q86" s="25" t="s">
        <v>305</v>
      </c>
      <c r="R86" s="25" t="s">
        <v>306</v>
      </c>
      <c r="S86" s="25" t="s">
        <v>90</v>
      </c>
      <c r="T86" s="12">
        <v>0</v>
      </c>
      <c r="U86" s="12">
        <v>0</v>
      </c>
      <c r="V86" s="26" t="s">
        <v>91</v>
      </c>
      <c r="W86"/>
    </row>
    <row r="87" spans="1:23" ht="30">
      <c r="A87"/>
      <c r="B87" s="12" t="s">
        <v>303</v>
      </c>
      <c r="C87" s="27" t="s">
        <v>101</v>
      </c>
      <c r="D87" s="25">
        <v>1950</v>
      </c>
      <c r="E87" s="12">
        <v>2</v>
      </c>
      <c r="F87" s="12">
        <v>38</v>
      </c>
      <c r="G87" s="12">
        <v>3</v>
      </c>
      <c r="H87" s="12">
        <v>1</v>
      </c>
      <c r="I87" s="12">
        <v>0</v>
      </c>
      <c r="J87" s="12">
        <v>1</v>
      </c>
      <c r="K87" s="12">
        <v>1</v>
      </c>
      <c r="L87" s="15">
        <v>1</v>
      </c>
      <c r="M87" s="12">
        <v>0</v>
      </c>
      <c r="N87" s="12">
        <v>1</v>
      </c>
      <c r="O87" s="12">
        <v>13</v>
      </c>
      <c r="P87" s="25" t="s">
        <v>307</v>
      </c>
      <c r="Q87" s="25"/>
      <c r="R87" s="25" t="s">
        <v>308</v>
      </c>
      <c r="S87" s="25" t="s">
        <v>245</v>
      </c>
      <c r="T87" s="12">
        <v>0</v>
      </c>
      <c r="U87" s="12">
        <v>0</v>
      </c>
      <c r="V87" s="26" t="s">
        <v>91</v>
      </c>
      <c r="W87"/>
    </row>
    <row r="88" spans="1:23" ht="30">
      <c r="A88"/>
      <c r="B88" s="12" t="s">
        <v>309</v>
      </c>
      <c r="C88" s="27" t="s">
        <v>270</v>
      </c>
      <c r="D88" s="25">
        <v>1950</v>
      </c>
      <c r="E88" s="12"/>
      <c r="F88" s="12">
        <v>30</v>
      </c>
      <c r="G88" s="12">
        <v>3</v>
      </c>
      <c r="H88" s="12">
        <v>2</v>
      </c>
      <c r="I88" s="12">
        <v>0</v>
      </c>
      <c r="J88" s="12">
        <v>0</v>
      </c>
      <c r="K88" s="12">
        <v>2</v>
      </c>
      <c r="L88" s="15">
        <v>0</v>
      </c>
      <c r="M88" s="12">
        <v>0</v>
      </c>
      <c r="N88" s="12">
        <v>2</v>
      </c>
      <c r="O88" s="12">
        <v>12</v>
      </c>
      <c r="P88" s="25" t="s">
        <v>102</v>
      </c>
      <c r="Q88" s="11"/>
      <c r="R88" s="25" t="s">
        <v>310</v>
      </c>
      <c r="S88" s="25" t="s">
        <v>311</v>
      </c>
      <c r="T88" s="12">
        <v>0</v>
      </c>
      <c r="U88" s="12">
        <v>0</v>
      </c>
      <c r="V88" s="26">
        <v>6</v>
      </c>
      <c r="W88"/>
    </row>
    <row r="89" spans="1:23" ht="30">
      <c r="A89"/>
      <c r="B89" s="12" t="s">
        <v>312</v>
      </c>
      <c r="C89" s="27" t="s">
        <v>13</v>
      </c>
      <c r="D89" s="25">
        <v>1947</v>
      </c>
      <c r="E89" s="12" t="s">
        <v>147</v>
      </c>
      <c r="F89" s="12">
        <v>27</v>
      </c>
      <c r="G89" s="12">
        <v>4</v>
      </c>
      <c r="H89" s="12">
        <v>2</v>
      </c>
      <c r="I89" s="12">
        <v>0</v>
      </c>
      <c r="J89" s="12">
        <v>1</v>
      </c>
      <c r="K89" s="12">
        <v>2</v>
      </c>
      <c r="L89" s="15">
        <v>0</v>
      </c>
      <c r="M89" s="12">
        <v>0</v>
      </c>
      <c r="N89" s="12">
        <v>2</v>
      </c>
      <c r="O89" s="12"/>
      <c r="P89" s="25" t="s">
        <v>313</v>
      </c>
      <c r="Q89" s="25" t="s">
        <v>314</v>
      </c>
      <c r="R89" s="25" t="s">
        <v>315</v>
      </c>
      <c r="S89" s="25" t="s">
        <v>316</v>
      </c>
      <c r="T89" s="12">
        <v>0</v>
      </c>
      <c r="U89" s="12">
        <v>0</v>
      </c>
      <c r="V89" s="26" t="s">
        <v>317</v>
      </c>
      <c r="W89"/>
    </row>
    <row r="92" spans="1:23">
      <c r="A92">
        <v>1</v>
      </c>
      <c r="B92" t="s">
        <v>330</v>
      </c>
      <c r="C92" s="4"/>
    </row>
    <row r="93" spans="1:23">
      <c r="A93">
        <v>2</v>
      </c>
      <c r="B93" t="s">
        <v>331</v>
      </c>
      <c r="C93" s="4"/>
    </row>
    <row r="94" spans="1:23">
      <c r="A94">
        <v>3</v>
      </c>
      <c r="B94" t="s">
        <v>332</v>
      </c>
      <c r="C94" s="4"/>
    </row>
    <row r="95" spans="1:23">
      <c r="A95">
        <v>4</v>
      </c>
      <c r="B95" t="s">
        <v>333</v>
      </c>
      <c r="C95" s="4"/>
    </row>
    <row r="96" spans="1:23">
      <c r="A96">
        <v>5</v>
      </c>
      <c r="B96" t="s">
        <v>334</v>
      </c>
      <c r="C96" s="4"/>
    </row>
    <row r="97" spans="1:3">
      <c r="A97">
        <v>6</v>
      </c>
      <c r="B97" t="s">
        <v>335</v>
      </c>
      <c r="C97" s="4"/>
    </row>
    <row r="98" spans="1:3">
      <c r="A98">
        <v>7</v>
      </c>
      <c r="B98" t="s">
        <v>336</v>
      </c>
      <c r="C98" s="4"/>
    </row>
    <row r="99" spans="1:3">
      <c r="A99">
        <v>8</v>
      </c>
      <c r="B99" t="s">
        <v>337</v>
      </c>
      <c r="C99" s="4"/>
    </row>
    <row r="100" spans="1:3">
      <c r="A100">
        <v>9</v>
      </c>
      <c r="B100" t="s">
        <v>338</v>
      </c>
      <c r="C100" s="4"/>
    </row>
  </sheetData>
  <autoFilter ref="A2:X89"/>
  <mergeCells count="1">
    <mergeCell ref="B1:O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workbookViewId="0">
      <selection activeCell="L11" sqref="L11"/>
    </sheetView>
  </sheetViews>
  <sheetFormatPr defaultRowHeight="15"/>
  <cols>
    <col min="1" max="1" width="83.85546875" style="43" customWidth="1"/>
    <col min="2" max="4" width="7.42578125" style="26" customWidth="1"/>
    <col min="5" max="5" width="7.28515625" style="26" customWidth="1"/>
    <col min="6" max="6" width="9.140625" style="26"/>
    <col min="8" max="12" width="9.140625" style="26"/>
  </cols>
  <sheetData>
    <row r="1" spans="1:14">
      <c r="B1" s="87" t="s">
        <v>342</v>
      </c>
      <c r="C1" s="87"/>
      <c r="D1" s="87" t="s">
        <v>343</v>
      </c>
      <c r="E1" s="87"/>
      <c r="H1" s="87" t="s">
        <v>344</v>
      </c>
      <c r="I1" s="87"/>
      <c r="J1" s="87" t="s">
        <v>347</v>
      </c>
      <c r="K1" s="87"/>
      <c r="L1" s="75"/>
      <c r="M1" s="88" t="s">
        <v>388</v>
      </c>
      <c r="N1" s="89"/>
    </row>
    <row r="2" spans="1:14">
      <c r="B2" s="26" t="s">
        <v>339</v>
      </c>
      <c r="C2" s="26" t="s">
        <v>340</v>
      </c>
      <c r="D2" s="26" t="s">
        <v>339</v>
      </c>
      <c r="E2" s="26" t="s">
        <v>340</v>
      </c>
      <c r="F2" s="26" t="s">
        <v>341</v>
      </c>
      <c r="H2" s="26" t="s">
        <v>339</v>
      </c>
      <c r="I2" s="26" t="s">
        <v>340</v>
      </c>
      <c r="J2" s="26" t="s">
        <v>339</v>
      </c>
      <c r="K2" s="26" t="s">
        <v>340</v>
      </c>
      <c r="L2" s="75" t="s">
        <v>341</v>
      </c>
      <c r="M2" s="77" t="s">
        <v>339</v>
      </c>
      <c r="N2" s="75" t="s">
        <v>340</v>
      </c>
    </row>
    <row r="3" spans="1:14">
      <c r="A3" s="43" t="s">
        <v>344</v>
      </c>
      <c r="B3" s="26">
        <v>15</v>
      </c>
      <c r="C3" s="42">
        <v>0.25</v>
      </c>
      <c r="D3" s="26">
        <v>46</v>
      </c>
      <c r="E3" s="42">
        <v>0.75</v>
      </c>
      <c r="F3" s="87">
        <v>0.99990000000000001</v>
      </c>
      <c r="L3" s="75"/>
      <c r="M3" s="72"/>
      <c r="N3" s="74"/>
    </row>
    <row r="4" spans="1:14">
      <c r="A4" s="43" t="s">
        <v>345</v>
      </c>
      <c r="B4" s="26">
        <v>6</v>
      </c>
      <c r="C4" s="42">
        <v>0.25</v>
      </c>
      <c r="D4" s="26">
        <v>18</v>
      </c>
      <c r="E4" s="42">
        <v>0.75</v>
      </c>
      <c r="F4" s="87"/>
      <c r="L4" s="75"/>
      <c r="M4" s="72"/>
      <c r="N4" s="74"/>
    </row>
    <row r="5" spans="1:14">
      <c r="L5" s="75"/>
      <c r="M5" s="72"/>
      <c r="N5" s="74"/>
    </row>
    <row r="6" spans="1:14">
      <c r="A6" s="43" t="s">
        <v>346</v>
      </c>
      <c r="B6" s="26">
        <v>18</v>
      </c>
      <c r="C6" s="42">
        <v>0.69</v>
      </c>
      <c r="D6" s="26">
        <v>8</v>
      </c>
      <c r="E6" s="42">
        <v>0.31</v>
      </c>
      <c r="F6" s="26" t="s">
        <v>348</v>
      </c>
      <c r="H6" s="26">
        <v>21</v>
      </c>
      <c r="I6" s="42">
        <f>(H6/61)</f>
        <v>0.34426229508196721</v>
      </c>
      <c r="J6" s="26">
        <v>5</v>
      </c>
      <c r="K6" s="42">
        <v>0.21</v>
      </c>
      <c r="L6" s="82">
        <v>0.22084799999999999</v>
      </c>
      <c r="M6" s="72">
        <f>(H6+J6)</f>
        <v>26</v>
      </c>
      <c r="N6" s="76">
        <f>(M6/84)</f>
        <v>0.30952380952380953</v>
      </c>
    </row>
    <row r="7" spans="1:14">
      <c r="A7" s="43" t="s">
        <v>330</v>
      </c>
      <c r="H7" s="26">
        <v>15</v>
      </c>
      <c r="I7" s="42">
        <f t="shared" ref="I7:I15" si="0">(H7/61)</f>
        <v>0.24590163934426229</v>
      </c>
      <c r="J7" s="26">
        <v>6</v>
      </c>
      <c r="K7" s="42">
        <v>0.25</v>
      </c>
      <c r="L7" s="82">
        <v>0.96854300000000004</v>
      </c>
      <c r="M7" s="72">
        <f t="shared" ref="M7:M15" si="1">(H7+J7)</f>
        <v>21</v>
      </c>
      <c r="N7" s="76">
        <f t="shared" ref="N7:N15" si="2">(M7/84)</f>
        <v>0.25</v>
      </c>
    </row>
    <row r="8" spans="1:14" s="58" customFormat="1" ht="30">
      <c r="A8" s="69" t="s">
        <v>331</v>
      </c>
      <c r="B8" s="64"/>
      <c r="C8" s="64"/>
      <c r="D8" s="64"/>
      <c r="E8" s="64"/>
      <c r="F8" s="64"/>
      <c r="H8" s="64">
        <v>15</v>
      </c>
      <c r="I8" s="42">
        <f t="shared" si="0"/>
        <v>0.24590163934426229</v>
      </c>
      <c r="J8" s="64">
        <v>0</v>
      </c>
      <c r="K8" s="70">
        <v>0</v>
      </c>
      <c r="L8" s="83">
        <v>7.4289999999999998E-3</v>
      </c>
      <c r="M8" s="72">
        <f t="shared" si="1"/>
        <v>15</v>
      </c>
      <c r="N8" s="76">
        <f t="shared" si="2"/>
        <v>0.17857142857142858</v>
      </c>
    </row>
    <row r="9" spans="1:14" ht="45">
      <c r="A9" s="43" t="s">
        <v>332</v>
      </c>
      <c r="H9" s="26">
        <v>14</v>
      </c>
      <c r="I9" s="42">
        <f t="shared" si="0"/>
        <v>0.22950819672131148</v>
      </c>
      <c r="J9" s="26">
        <v>10</v>
      </c>
      <c r="K9" s="42">
        <v>0.42</v>
      </c>
      <c r="L9" s="82">
        <v>8.4434999999999996E-2</v>
      </c>
      <c r="M9" s="72">
        <f t="shared" si="1"/>
        <v>24</v>
      </c>
      <c r="N9" s="76">
        <f t="shared" si="2"/>
        <v>0.2857142857142857</v>
      </c>
    </row>
    <row r="10" spans="1:14" ht="30">
      <c r="A10" s="43" t="s">
        <v>333</v>
      </c>
      <c r="H10" s="26">
        <v>4</v>
      </c>
      <c r="I10" s="42">
        <f t="shared" si="0"/>
        <v>6.5573770491803282E-2</v>
      </c>
      <c r="J10" s="26">
        <v>0</v>
      </c>
      <c r="K10" s="42">
        <v>0</v>
      </c>
      <c r="L10" s="82">
        <v>0.19875699999999999</v>
      </c>
      <c r="M10" s="72">
        <f t="shared" si="1"/>
        <v>4</v>
      </c>
      <c r="N10" s="76">
        <f t="shared" si="2"/>
        <v>4.7619047619047616E-2</v>
      </c>
    </row>
    <row r="11" spans="1:14" ht="45">
      <c r="A11" s="43" t="s">
        <v>334</v>
      </c>
      <c r="H11" s="26">
        <v>15</v>
      </c>
      <c r="I11" s="42">
        <f t="shared" si="0"/>
        <v>0.24590163934426229</v>
      </c>
      <c r="J11" s="26">
        <v>7</v>
      </c>
      <c r="K11" s="42">
        <v>0.28999999999999998</v>
      </c>
      <c r="L11" s="82">
        <v>0.66454800000000003</v>
      </c>
      <c r="M11" s="72">
        <f t="shared" si="1"/>
        <v>22</v>
      </c>
      <c r="N11" s="76">
        <f t="shared" si="2"/>
        <v>0.26190476190476192</v>
      </c>
    </row>
    <row r="12" spans="1:14">
      <c r="A12" s="43" t="s">
        <v>335</v>
      </c>
      <c r="H12" s="26">
        <v>17</v>
      </c>
      <c r="I12" s="42">
        <f t="shared" si="0"/>
        <v>0.27868852459016391</v>
      </c>
      <c r="J12" s="26">
        <v>7</v>
      </c>
      <c r="K12" s="42">
        <v>0.28999999999999998</v>
      </c>
      <c r="L12" s="82">
        <v>0.90475799999999995</v>
      </c>
      <c r="M12" s="72">
        <f t="shared" si="1"/>
        <v>24</v>
      </c>
      <c r="N12" s="76">
        <f t="shared" si="2"/>
        <v>0.2857142857142857</v>
      </c>
    </row>
    <row r="13" spans="1:14" s="58" customFormat="1" ht="45">
      <c r="A13" s="69" t="s">
        <v>336</v>
      </c>
      <c r="B13" s="64"/>
      <c r="C13" s="64"/>
      <c r="D13" s="64"/>
      <c r="E13" s="64"/>
      <c r="F13" s="64"/>
      <c r="H13" s="64">
        <v>0</v>
      </c>
      <c r="I13" s="42">
        <f t="shared" si="0"/>
        <v>0</v>
      </c>
      <c r="J13" s="64">
        <v>3</v>
      </c>
      <c r="K13" s="70">
        <v>0.13</v>
      </c>
      <c r="L13" s="83">
        <v>4.9329999999999999E-3</v>
      </c>
      <c r="M13" s="72">
        <f t="shared" si="1"/>
        <v>3</v>
      </c>
      <c r="N13" s="76">
        <f t="shared" si="2"/>
        <v>3.5714285714285712E-2</v>
      </c>
    </row>
    <row r="14" spans="1:14">
      <c r="A14" s="43" t="s">
        <v>337</v>
      </c>
      <c r="H14" s="26">
        <v>0</v>
      </c>
      <c r="I14" s="42">
        <f t="shared" si="0"/>
        <v>0</v>
      </c>
      <c r="J14" s="26">
        <v>1</v>
      </c>
      <c r="K14" s="42">
        <v>0.04</v>
      </c>
      <c r="L14" s="82">
        <v>0.108775</v>
      </c>
      <c r="M14" s="72">
        <f t="shared" si="1"/>
        <v>1</v>
      </c>
      <c r="N14" s="76">
        <f t="shared" si="2"/>
        <v>1.1904761904761904E-2</v>
      </c>
    </row>
    <row r="15" spans="1:14">
      <c r="A15" s="43" t="s">
        <v>338</v>
      </c>
      <c r="H15" s="26">
        <v>1</v>
      </c>
      <c r="I15" s="42">
        <f t="shared" si="0"/>
        <v>1.6393442622950821E-2</v>
      </c>
      <c r="J15" s="26">
        <v>1</v>
      </c>
      <c r="K15" s="42">
        <v>0.04</v>
      </c>
      <c r="L15" s="82">
        <v>0.48895699999999997</v>
      </c>
      <c r="M15" s="72">
        <f t="shared" si="1"/>
        <v>2</v>
      </c>
      <c r="N15" s="76">
        <f t="shared" si="2"/>
        <v>2.3809523809523808E-2</v>
      </c>
    </row>
    <row r="16" spans="1:14">
      <c r="M16" s="78">
        <v>84</v>
      </c>
    </row>
    <row r="17" spans="1:14" s="67" customFormat="1">
      <c r="A17" s="65"/>
      <c r="B17" s="66"/>
      <c r="C17" s="66"/>
      <c r="D17" s="66"/>
      <c r="E17" s="66"/>
      <c r="F17" s="66"/>
      <c r="H17" s="66"/>
      <c r="I17" s="66"/>
      <c r="J17" s="66"/>
      <c r="K17" s="66"/>
      <c r="L17" s="66"/>
    </row>
    <row r="19" spans="1:14">
      <c r="A19" s="43" t="s">
        <v>386</v>
      </c>
    </row>
    <row r="20" spans="1:14">
      <c r="B20" s="87" t="s">
        <v>342</v>
      </c>
      <c r="C20" s="87"/>
      <c r="D20" s="87" t="s">
        <v>343</v>
      </c>
      <c r="E20" s="87"/>
      <c r="F20" s="41"/>
      <c r="H20" s="87" t="s">
        <v>344</v>
      </c>
      <c r="I20" s="87"/>
      <c r="J20" s="87" t="s">
        <v>347</v>
      </c>
      <c r="K20" s="87"/>
      <c r="L20" s="41"/>
      <c r="M20" s="88" t="s">
        <v>388</v>
      </c>
      <c r="N20" s="89"/>
    </row>
    <row r="21" spans="1:14">
      <c r="B21" s="41" t="s">
        <v>339</v>
      </c>
      <c r="C21" s="41" t="s">
        <v>340</v>
      </c>
      <c r="D21" s="41" t="s">
        <v>339</v>
      </c>
      <c r="E21" s="41" t="s">
        <v>340</v>
      </c>
      <c r="F21" s="71" t="s">
        <v>341</v>
      </c>
      <c r="H21" s="41" t="s">
        <v>339</v>
      </c>
      <c r="I21" s="41" t="s">
        <v>340</v>
      </c>
      <c r="J21" s="41" t="s">
        <v>339</v>
      </c>
      <c r="K21" s="41" t="s">
        <v>340</v>
      </c>
      <c r="L21" s="41" t="s">
        <v>341</v>
      </c>
      <c r="M21" s="77" t="s">
        <v>339</v>
      </c>
      <c r="N21" s="41" t="s">
        <v>340</v>
      </c>
    </row>
    <row r="22" spans="1:14">
      <c r="A22" s="43" t="s">
        <v>344</v>
      </c>
      <c r="B22" s="41">
        <v>15</v>
      </c>
      <c r="C22" s="42">
        <f>(B22/21)</f>
        <v>0.7142857142857143</v>
      </c>
      <c r="D22" s="41">
        <v>6</v>
      </c>
      <c r="E22" s="42">
        <f>(D22/21)</f>
        <v>0.2857142857142857</v>
      </c>
      <c r="F22" s="87">
        <v>0.618757</v>
      </c>
      <c r="H22" s="41"/>
      <c r="I22" s="41"/>
      <c r="J22" s="41"/>
      <c r="K22" s="41"/>
      <c r="L22" s="41"/>
      <c r="M22" s="72"/>
    </row>
    <row r="23" spans="1:14">
      <c r="A23" s="43" t="s">
        <v>345</v>
      </c>
      <c r="B23" s="41">
        <v>3</v>
      </c>
      <c r="C23" s="42">
        <f>(B23/5)</f>
        <v>0.6</v>
      </c>
      <c r="D23" s="41">
        <v>2</v>
      </c>
      <c r="E23" s="42">
        <f>(D23/5)</f>
        <v>0.4</v>
      </c>
      <c r="F23" s="87"/>
      <c r="H23" s="41"/>
      <c r="I23" s="41"/>
      <c r="J23" s="41"/>
      <c r="K23" s="41"/>
      <c r="L23" s="41"/>
      <c r="M23" s="72"/>
    </row>
    <row r="24" spans="1:14">
      <c r="B24" s="38"/>
      <c r="C24" s="68"/>
      <c r="D24" s="38"/>
      <c r="E24" s="42"/>
      <c r="F24" s="41"/>
      <c r="H24" s="41"/>
      <c r="I24" s="41"/>
      <c r="J24" s="41"/>
      <c r="K24" s="41"/>
      <c r="L24" s="41"/>
      <c r="M24" s="72"/>
    </row>
    <row r="25" spans="1:14">
      <c r="B25" s="41"/>
      <c r="C25" s="41"/>
      <c r="D25" s="41"/>
      <c r="E25" s="41"/>
      <c r="F25" s="41"/>
      <c r="H25" s="41"/>
      <c r="I25" s="41"/>
      <c r="J25" s="41"/>
      <c r="K25" s="41"/>
      <c r="L25" s="41"/>
      <c r="M25" s="72"/>
    </row>
    <row r="26" spans="1:14">
      <c r="A26" s="43" t="s">
        <v>330</v>
      </c>
      <c r="B26" s="41"/>
      <c r="C26" s="41"/>
      <c r="D26" s="41"/>
      <c r="E26" s="41"/>
      <c r="F26" s="41"/>
      <c r="H26" s="41">
        <v>15</v>
      </c>
      <c r="I26" s="42">
        <f>(H26/21)</f>
        <v>0.7142857142857143</v>
      </c>
      <c r="J26" s="41">
        <v>3</v>
      </c>
      <c r="K26" s="42">
        <f>(J26/5)</f>
        <v>0.6</v>
      </c>
      <c r="L26" s="82">
        <v>0.618757</v>
      </c>
      <c r="M26" s="72">
        <f>(H26+J26)</f>
        <v>18</v>
      </c>
      <c r="N26" s="73">
        <f>(M26/26)</f>
        <v>0.69230769230769229</v>
      </c>
    </row>
    <row r="27" spans="1:14" ht="30">
      <c r="A27" s="43" t="s">
        <v>331</v>
      </c>
      <c r="B27" s="41"/>
      <c r="C27" s="41"/>
      <c r="D27" s="41"/>
      <c r="E27" s="41"/>
      <c r="F27" s="41"/>
      <c r="H27" s="41">
        <v>6</v>
      </c>
      <c r="I27" s="42">
        <f t="shared" ref="I27:I34" si="3">(H27/21)</f>
        <v>0.2857142857142857</v>
      </c>
      <c r="J27" s="41">
        <v>0</v>
      </c>
      <c r="K27" s="42">
        <f t="shared" ref="K27:K34" si="4">(J27/5)</f>
        <v>0</v>
      </c>
      <c r="L27" s="82">
        <v>0.172955</v>
      </c>
      <c r="M27" s="72">
        <f t="shared" ref="M27:M34" si="5">(H27+J27)</f>
        <v>6</v>
      </c>
      <c r="N27" s="73">
        <f t="shared" ref="N27:N34" si="6">(M27/26)</f>
        <v>0.23076923076923078</v>
      </c>
    </row>
    <row r="28" spans="1:14" s="58" customFormat="1" ht="45">
      <c r="A28" s="69" t="s">
        <v>332</v>
      </c>
      <c r="B28" s="64"/>
      <c r="C28" s="64"/>
      <c r="D28" s="64"/>
      <c r="E28" s="64"/>
      <c r="F28" s="64"/>
      <c r="H28" s="64">
        <v>0</v>
      </c>
      <c r="I28" s="70">
        <f t="shared" si="3"/>
        <v>0</v>
      </c>
      <c r="J28" s="64">
        <v>1</v>
      </c>
      <c r="K28" s="70">
        <f t="shared" si="4"/>
        <v>0.2</v>
      </c>
      <c r="L28" s="84">
        <v>3.662E-2</v>
      </c>
      <c r="M28" s="72">
        <f t="shared" si="5"/>
        <v>1</v>
      </c>
      <c r="N28" s="73">
        <f t="shared" si="6"/>
        <v>3.8461538461538464E-2</v>
      </c>
    </row>
    <row r="29" spans="1:14" ht="30">
      <c r="A29" s="43" t="s">
        <v>333</v>
      </c>
      <c r="B29" s="41"/>
      <c r="C29" s="41"/>
      <c r="D29" s="41"/>
      <c r="E29" s="41"/>
      <c r="F29" s="41"/>
      <c r="H29" s="41">
        <v>0</v>
      </c>
      <c r="I29" s="42">
        <f t="shared" si="3"/>
        <v>0</v>
      </c>
      <c r="J29" s="41">
        <v>0</v>
      </c>
      <c r="K29" s="42">
        <f t="shared" si="4"/>
        <v>0</v>
      </c>
      <c r="L29" s="85"/>
      <c r="M29" s="72">
        <f t="shared" si="5"/>
        <v>0</v>
      </c>
      <c r="N29" s="73">
        <f t="shared" si="6"/>
        <v>0</v>
      </c>
    </row>
    <row r="30" spans="1:14" ht="45">
      <c r="A30" s="43" t="s">
        <v>334</v>
      </c>
      <c r="B30" s="41"/>
      <c r="C30" s="41"/>
      <c r="D30" s="41"/>
      <c r="E30" s="41"/>
      <c r="F30" s="41"/>
      <c r="H30" s="41">
        <v>1</v>
      </c>
      <c r="I30" s="42">
        <f t="shared" si="3"/>
        <v>4.7619047619047616E-2</v>
      </c>
      <c r="J30" s="41">
        <v>1</v>
      </c>
      <c r="K30" s="42">
        <f t="shared" si="4"/>
        <v>0.2</v>
      </c>
      <c r="L30" s="82">
        <v>0.25047799999999998</v>
      </c>
      <c r="M30" s="72">
        <f t="shared" si="5"/>
        <v>2</v>
      </c>
      <c r="N30" s="73">
        <f t="shared" si="6"/>
        <v>7.6923076923076927E-2</v>
      </c>
    </row>
    <row r="31" spans="1:14" s="58" customFormat="1">
      <c r="A31" s="69" t="s">
        <v>335</v>
      </c>
      <c r="B31" s="64"/>
      <c r="C31" s="64"/>
      <c r="D31" s="64"/>
      <c r="E31" s="64"/>
      <c r="F31" s="64"/>
      <c r="H31" s="64">
        <v>0</v>
      </c>
      <c r="I31" s="70">
        <f t="shared" si="3"/>
        <v>0</v>
      </c>
      <c r="J31" s="64">
        <v>1</v>
      </c>
      <c r="K31" s="70">
        <f t="shared" si="4"/>
        <v>0.2</v>
      </c>
      <c r="L31" s="84">
        <v>3.662E-2</v>
      </c>
      <c r="M31" s="72">
        <f t="shared" si="5"/>
        <v>1</v>
      </c>
      <c r="N31" s="73">
        <f t="shared" si="6"/>
        <v>3.8461538461538464E-2</v>
      </c>
    </row>
    <row r="32" spans="1:14" s="58" customFormat="1" ht="45">
      <c r="A32" s="69" t="s">
        <v>336</v>
      </c>
      <c r="B32" s="64"/>
      <c r="C32" s="64"/>
      <c r="D32" s="64"/>
      <c r="E32" s="64"/>
      <c r="F32" s="64"/>
      <c r="H32" s="64">
        <v>0</v>
      </c>
      <c r="I32" s="70">
        <f t="shared" si="3"/>
        <v>0</v>
      </c>
      <c r="J32" s="64">
        <v>1</v>
      </c>
      <c r="K32" s="70">
        <f t="shared" si="4"/>
        <v>0.2</v>
      </c>
      <c r="L32" s="84">
        <v>3.662E-2</v>
      </c>
      <c r="M32" s="72">
        <f t="shared" si="5"/>
        <v>1</v>
      </c>
      <c r="N32" s="73">
        <f t="shared" si="6"/>
        <v>3.8461538461538464E-2</v>
      </c>
    </row>
    <row r="33" spans="1:14">
      <c r="A33" s="43" t="s">
        <v>337</v>
      </c>
      <c r="B33" s="41"/>
      <c r="C33" s="41"/>
      <c r="D33" s="41"/>
      <c r="E33" s="41"/>
      <c r="F33" s="41"/>
      <c r="H33" s="41">
        <v>0</v>
      </c>
      <c r="I33" s="42">
        <f t="shared" si="3"/>
        <v>0</v>
      </c>
      <c r="J33" s="41">
        <v>0</v>
      </c>
      <c r="K33" s="42">
        <f t="shared" si="4"/>
        <v>0</v>
      </c>
      <c r="L33" s="85"/>
      <c r="M33" s="72">
        <f t="shared" si="5"/>
        <v>0</v>
      </c>
      <c r="N33" s="73">
        <f t="shared" si="6"/>
        <v>0</v>
      </c>
    </row>
    <row r="34" spans="1:14">
      <c r="A34" s="43" t="s">
        <v>338</v>
      </c>
      <c r="B34" s="41"/>
      <c r="C34" s="41"/>
      <c r="D34" s="41"/>
      <c r="E34" s="41"/>
      <c r="F34" s="41"/>
      <c r="H34" s="41">
        <v>0</v>
      </c>
      <c r="I34" s="42">
        <f t="shared" si="3"/>
        <v>0</v>
      </c>
      <c r="J34" s="41">
        <v>0</v>
      </c>
      <c r="K34" s="42">
        <f t="shared" si="4"/>
        <v>0</v>
      </c>
      <c r="L34" s="85"/>
      <c r="M34" s="72">
        <f t="shared" si="5"/>
        <v>0</v>
      </c>
      <c r="N34" s="73">
        <f t="shared" si="6"/>
        <v>0</v>
      </c>
    </row>
  </sheetData>
  <mergeCells count="12">
    <mergeCell ref="M20:N20"/>
    <mergeCell ref="M1:N1"/>
    <mergeCell ref="B20:C20"/>
    <mergeCell ref="D20:E20"/>
    <mergeCell ref="H20:I20"/>
    <mergeCell ref="J20:K20"/>
    <mergeCell ref="F22:F23"/>
    <mergeCell ref="B1:C1"/>
    <mergeCell ref="D1:E1"/>
    <mergeCell ref="H1:I1"/>
    <mergeCell ref="J1:K1"/>
    <mergeCell ref="F3:F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8"/>
  <sheetViews>
    <sheetView workbookViewId="0">
      <selection activeCell="E12" sqref="E12"/>
    </sheetView>
  </sheetViews>
  <sheetFormatPr defaultRowHeight="15"/>
  <cols>
    <col min="4" max="4" width="9.140625" style="80"/>
  </cols>
  <sheetData>
    <row r="1" spans="1:11">
      <c r="A1" t="s">
        <v>405</v>
      </c>
      <c r="B1" t="s">
        <v>406</v>
      </c>
    </row>
    <row r="2" spans="1:11">
      <c r="A2" s="12">
        <v>5</v>
      </c>
      <c r="B2" s="2">
        <v>6</v>
      </c>
      <c r="E2" t="s">
        <v>387</v>
      </c>
      <c r="F2" t="s">
        <v>407</v>
      </c>
      <c r="G2" t="s">
        <v>403</v>
      </c>
      <c r="H2" t="s">
        <v>407</v>
      </c>
      <c r="I2" t="s">
        <v>404</v>
      </c>
      <c r="J2" t="s">
        <v>407</v>
      </c>
      <c r="K2" t="s">
        <v>341</v>
      </c>
    </row>
    <row r="3" spans="1:11">
      <c r="A3" s="2">
        <v>6</v>
      </c>
      <c r="B3" s="2">
        <v>6</v>
      </c>
      <c r="D3" s="80" t="s">
        <v>390</v>
      </c>
      <c r="E3">
        <v>37</v>
      </c>
      <c r="F3" s="73">
        <f>(E3/73)</f>
        <v>0.50684931506849318</v>
      </c>
      <c r="G3">
        <v>30</v>
      </c>
      <c r="H3" s="73">
        <f>(G3/54)</f>
        <v>0.55555555555555558</v>
      </c>
      <c r="I3">
        <v>7</v>
      </c>
      <c r="J3" s="73">
        <f>(I3/19)</f>
        <v>0.36842105263157893</v>
      </c>
      <c r="K3" s="82">
        <v>0.16054099999999999</v>
      </c>
    </row>
    <row r="4" spans="1:11">
      <c r="A4" s="2">
        <v>6</v>
      </c>
      <c r="B4" s="2">
        <v>6</v>
      </c>
      <c r="D4" s="80" t="s">
        <v>391</v>
      </c>
      <c r="E4">
        <v>28</v>
      </c>
      <c r="F4" s="73">
        <f t="shared" ref="F4:F16" si="0">(E4/73)</f>
        <v>0.38356164383561642</v>
      </c>
      <c r="G4">
        <v>17</v>
      </c>
      <c r="H4" s="73">
        <f t="shared" ref="H4:H16" si="1">(G4/54)</f>
        <v>0.31481481481481483</v>
      </c>
      <c r="I4">
        <v>11</v>
      </c>
      <c r="J4" s="73">
        <f t="shared" ref="J4:J15" si="2">(I4/19)</f>
        <v>0.57894736842105265</v>
      </c>
      <c r="K4" s="83">
        <v>4.1706E-2</v>
      </c>
    </row>
    <row r="5" spans="1:11">
      <c r="A5" s="2">
        <v>6</v>
      </c>
      <c r="B5" s="12">
        <v>6</v>
      </c>
      <c r="D5" s="80" t="s">
        <v>392</v>
      </c>
      <c r="E5">
        <v>8</v>
      </c>
      <c r="F5" s="73">
        <f t="shared" si="0"/>
        <v>0.1095890410958904</v>
      </c>
      <c r="G5">
        <v>7</v>
      </c>
      <c r="H5" s="73">
        <f t="shared" si="1"/>
        <v>0.12962962962962962</v>
      </c>
      <c r="I5">
        <v>1</v>
      </c>
      <c r="J5" s="73">
        <f t="shared" si="2"/>
        <v>5.2631578947368418E-2</v>
      </c>
      <c r="K5" s="82">
        <v>0.35544100000000001</v>
      </c>
    </row>
    <row r="6" spans="1:11">
      <c r="A6" s="12">
        <v>6</v>
      </c>
      <c r="B6" s="2">
        <v>6.6</v>
      </c>
      <c r="F6" s="73"/>
      <c r="G6" s="34">
        <v>54</v>
      </c>
      <c r="H6" s="81"/>
      <c r="I6" s="34">
        <v>19</v>
      </c>
      <c r="J6" s="73"/>
      <c r="K6" s="86"/>
    </row>
    <row r="7" spans="1:11">
      <c r="A7" s="2">
        <v>6.6</v>
      </c>
      <c r="B7" s="2">
        <v>6.7</v>
      </c>
      <c r="F7" s="73"/>
      <c r="H7" s="73"/>
      <c r="J7" s="73"/>
      <c r="K7" s="86"/>
    </row>
    <row r="8" spans="1:11">
      <c r="A8" s="2">
        <v>6.7</v>
      </c>
      <c r="B8" s="2">
        <v>7</v>
      </c>
      <c r="D8" s="80" t="s">
        <v>400</v>
      </c>
      <c r="E8">
        <v>1</v>
      </c>
      <c r="F8" s="73">
        <f t="shared" si="0"/>
        <v>1.3698630136986301E-2</v>
      </c>
      <c r="G8">
        <v>0</v>
      </c>
      <c r="H8" s="73">
        <f t="shared" si="1"/>
        <v>0</v>
      </c>
      <c r="I8">
        <v>1</v>
      </c>
      <c r="J8" s="73">
        <f t="shared" si="2"/>
        <v>5.2631578947368418E-2</v>
      </c>
      <c r="K8" s="82">
        <v>8.9597999999999997E-2</v>
      </c>
    </row>
    <row r="9" spans="1:11">
      <c r="A9" s="2">
        <v>7</v>
      </c>
      <c r="B9" s="12">
        <v>7</v>
      </c>
      <c r="D9" s="80" t="s">
        <v>393</v>
      </c>
      <c r="E9">
        <v>30</v>
      </c>
      <c r="F9" s="73">
        <f t="shared" si="0"/>
        <v>0.41095890410958902</v>
      </c>
      <c r="G9">
        <v>27</v>
      </c>
      <c r="H9" s="73">
        <f t="shared" si="1"/>
        <v>0.5</v>
      </c>
      <c r="I9">
        <v>3</v>
      </c>
      <c r="J9" s="73">
        <f t="shared" si="2"/>
        <v>0.15789473684210525</v>
      </c>
      <c r="K9" s="83">
        <v>9.1409999999999998E-3</v>
      </c>
    </row>
    <row r="10" spans="1:11">
      <c r="A10" s="12">
        <v>7</v>
      </c>
      <c r="B10" s="2">
        <v>7.6</v>
      </c>
      <c r="D10" s="80" t="s">
        <v>401</v>
      </c>
      <c r="E10">
        <v>16</v>
      </c>
      <c r="F10" s="73">
        <f t="shared" si="0"/>
        <v>0.21917808219178081</v>
      </c>
      <c r="G10">
        <v>7</v>
      </c>
      <c r="H10" s="73">
        <f t="shared" si="1"/>
        <v>0.12962962962962962</v>
      </c>
      <c r="I10">
        <v>9</v>
      </c>
      <c r="J10" s="73">
        <f t="shared" si="2"/>
        <v>0.47368421052631576</v>
      </c>
      <c r="K10" s="83">
        <v>1.8209999999999999E-3</v>
      </c>
    </row>
    <row r="11" spans="1:11">
      <c r="A11" s="2">
        <v>7.6</v>
      </c>
      <c r="B11" s="12">
        <v>8</v>
      </c>
      <c r="D11" s="80" t="s">
        <v>394</v>
      </c>
      <c r="E11">
        <v>14</v>
      </c>
      <c r="F11" s="73">
        <f t="shared" si="0"/>
        <v>0.19178082191780821</v>
      </c>
      <c r="G11">
        <v>9</v>
      </c>
      <c r="H11" s="73">
        <f t="shared" si="1"/>
        <v>0.16666666666666666</v>
      </c>
      <c r="I11">
        <v>5</v>
      </c>
      <c r="J11" s="73">
        <f t="shared" si="2"/>
        <v>0.26315789473684209</v>
      </c>
      <c r="K11" s="82">
        <v>0.35818699999999998</v>
      </c>
    </row>
    <row r="12" spans="1:11">
      <c r="A12" s="12">
        <v>8</v>
      </c>
      <c r="B12" s="12">
        <v>8</v>
      </c>
      <c r="D12" s="80" t="s">
        <v>395</v>
      </c>
      <c r="E12">
        <v>2</v>
      </c>
      <c r="F12" s="73">
        <f t="shared" si="0"/>
        <v>2.7397260273972601E-2</v>
      </c>
      <c r="G12">
        <v>2</v>
      </c>
      <c r="H12" s="73">
        <f t="shared" si="1"/>
        <v>3.7037037037037035E-2</v>
      </c>
      <c r="I12">
        <v>0</v>
      </c>
      <c r="J12" s="73">
        <f t="shared" si="2"/>
        <v>0</v>
      </c>
      <c r="K12" s="82">
        <v>0.39499000000000001</v>
      </c>
    </row>
    <row r="13" spans="1:11">
      <c r="A13" s="12">
        <v>8</v>
      </c>
      <c r="B13" s="12">
        <v>8</v>
      </c>
      <c r="D13" s="80" t="s">
        <v>396</v>
      </c>
      <c r="E13">
        <v>3</v>
      </c>
      <c r="F13" s="73">
        <f t="shared" si="0"/>
        <v>4.1095890410958902E-2</v>
      </c>
      <c r="G13">
        <v>3</v>
      </c>
      <c r="H13" s="73">
        <f t="shared" si="1"/>
        <v>5.5555555555555552E-2</v>
      </c>
      <c r="I13">
        <v>0</v>
      </c>
      <c r="J13" s="73">
        <f t="shared" si="2"/>
        <v>0</v>
      </c>
      <c r="K13" s="82">
        <v>0.29409200000000002</v>
      </c>
    </row>
    <row r="14" spans="1:11">
      <c r="A14" s="12">
        <v>8</v>
      </c>
      <c r="B14" s="12">
        <v>8</v>
      </c>
      <c r="D14" s="80" t="s">
        <v>397</v>
      </c>
      <c r="E14">
        <v>3</v>
      </c>
      <c r="F14" s="73">
        <f t="shared" si="0"/>
        <v>4.1095890410958902E-2</v>
      </c>
      <c r="G14">
        <v>3</v>
      </c>
      <c r="H14" s="73">
        <f t="shared" si="1"/>
        <v>5.5555555555555552E-2</v>
      </c>
      <c r="I14">
        <v>0</v>
      </c>
      <c r="J14" s="73">
        <f t="shared" si="2"/>
        <v>0</v>
      </c>
      <c r="K14" s="82">
        <v>0.29409200000000002</v>
      </c>
    </row>
    <row r="15" spans="1:11">
      <c r="A15" s="12">
        <v>8</v>
      </c>
      <c r="B15" s="12">
        <v>8</v>
      </c>
      <c r="D15" s="80" t="s">
        <v>398</v>
      </c>
      <c r="E15">
        <v>3</v>
      </c>
      <c r="F15" s="73">
        <f t="shared" si="0"/>
        <v>4.1095890410958902E-2</v>
      </c>
      <c r="G15">
        <v>2</v>
      </c>
      <c r="H15" s="73">
        <f t="shared" si="1"/>
        <v>3.7037037037037035E-2</v>
      </c>
      <c r="I15">
        <v>1</v>
      </c>
      <c r="J15" s="73">
        <f t="shared" si="2"/>
        <v>5.2631578947368418E-2</v>
      </c>
      <c r="K15" s="82">
        <v>0.76836899999999997</v>
      </c>
    </row>
    <row r="16" spans="1:11">
      <c r="A16" s="12">
        <v>8</v>
      </c>
      <c r="B16" s="2">
        <v>8.6</v>
      </c>
      <c r="D16" s="80" t="s">
        <v>399</v>
      </c>
      <c r="E16">
        <v>1</v>
      </c>
      <c r="F16" s="73">
        <f t="shared" si="0"/>
        <v>1.3698630136986301E-2</v>
      </c>
      <c r="G16">
        <v>1</v>
      </c>
      <c r="H16" s="73">
        <f t="shared" si="1"/>
        <v>1.8518518518518517E-2</v>
      </c>
      <c r="I16">
        <v>0</v>
      </c>
      <c r="J16" s="73">
        <v>0</v>
      </c>
      <c r="K16" s="82">
        <v>0.55032300000000001</v>
      </c>
    </row>
    <row r="17" spans="1:10">
      <c r="A17" s="2">
        <v>8.6</v>
      </c>
      <c r="B17" s="2">
        <v>9</v>
      </c>
      <c r="F17" s="73"/>
      <c r="G17" t="s">
        <v>408</v>
      </c>
      <c r="H17" s="73"/>
      <c r="I17" t="s">
        <v>409</v>
      </c>
      <c r="J17" s="73"/>
    </row>
    <row r="18" spans="1:10">
      <c r="A18" s="2">
        <v>9</v>
      </c>
      <c r="B18" s="2">
        <v>9</v>
      </c>
      <c r="D18" s="80" t="s">
        <v>402</v>
      </c>
      <c r="E18">
        <v>12</v>
      </c>
      <c r="F18" s="73"/>
      <c r="G18">
        <v>8</v>
      </c>
      <c r="H18" s="73"/>
      <c r="I18">
        <v>4</v>
      </c>
      <c r="J18" s="73"/>
    </row>
    <row r="19" spans="1:10">
      <c r="A19" s="2">
        <v>9</v>
      </c>
      <c r="B19" s="2">
        <v>9</v>
      </c>
      <c r="H19" s="2"/>
    </row>
    <row r="20" spans="1:10">
      <c r="A20" s="2">
        <v>9</v>
      </c>
      <c r="B20" s="12">
        <v>9</v>
      </c>
      <c r="H20" s="2"/>
    </row>
    <row r="21" spans="1:10">
      <c r="A21" s="12">
        <v>9</v>
      </c>
      <c r="B21" s="12">
        <v>9</v>
      </c>
      <c r="H21" s="12"/>
    </row>
    <row r="22" spans="1:10">
      <c r="A22" s="12">
        <v>9</v>
      </c>
      <c r="B22" s="2">
        <v>10</v>
      </c>
      <c r="H22" s="12"/>
    </row>
    <row r="23" spans="1:10">
      <c r="A23" s="12">
        <v>9</v>
      </c>
      <c r="B23" s="2">
        <v>10</v>
      </c>
      <c r="H23" s="2"/>
    </row>
    <row r="24" spans="1:10">
      <c r="A24" s="12">
        <v>9</v>
      </c>
      <c r="B24" s="12">
        <v>10</v>
      </c>
      <c r="H24" s="2"/>
    </row>
    <row r="25" spans="1:10">
      <c r="A25" s="2">
        <v>10</v>
      </c>
      <c r="B25" s="79">
        <v>10</v>
      </c>
      <c r="H25" s="12"/>
    </row>
    <row r="26" spans="1:10">
      <c r="A26" s="2">
        <v>10</v>
      </c>
      <c r="B26" s="79">
        <v>10</v>
      </c>
      <c r="H26" s="12"/>
    </row>
    <row r="27" spans="1:10">
      <c r="A27" s="79">
        <v>10</v>
      </c>
      <c r="B27" s="79">
        <v>10</v>
      </c>
      <c r="H27" s="79"/>
    </row>
    <row r="28" spans="1:10">
      <c r="A28" s="12">
        <v>10</v>
      </c>
      <c r="B28" s="12">
        <v>10</v>
      </c>
      <c r="H28" s="12"/>
    </row>
    <row r="29" spans="1:10">
      <c r="A29" s="12">
        <v>10</v>
      </c>
      <c r="B29" s="2">
        <v>11</v>
      </c>
      <c r="H29" s="12"/>
    </row>
    <row r="30" spans="1:10">
      <c r="A30" s="12">
        <v>10</v>
      </c>
      <c r="B30" s="79">
        <v>12</v>
      </c>
      <c r="H30" s="2"/>
    </row>
    <row r="31" spans="1:10">
      <c r="A31" s="12">
        <v>10</v>
      </c>
      <c r="B31" s="12">
        <v>12</v>
      </c>
      <c r="H31" s="79"/>
    </row>
    <row r="32" spans="1:10">
      <c r="A32" s="79">
        <v>10</v>
      </c>
      <c r="B32" s="2">
        <v>13</v>
      </c>
      <c r="H32" s="12"/>
    </row>
    <row r="33" spans="1:8">
      <c r="A33" s="12">
        <v>10.6</v>
      </c>
      <c r="B33" s="2">
        <v>14</v>
      </c>
      <c r="H33" s="2"/>
    </row>
    <row r="34" spans="1:8">
      <c r="A34" s="2">
        <v>11</v>
      </c>
      <c r="B34" s="12">
        <v>14</v>
      </c>
      <c r="H34" s="2"/>
    </row>
    <row r="35" spans="1:8">
      <c r="A35" s="12">
        <v>11</v>
      </c>
      <c r="B35" s="12">
        <v>15</v>
      </c>
      <c r="H35" s="12"/>
    </row>
    <row r="36" spans="1:8">
      <c r="A36" s="79">
        <v>12</v>
      </c>
      <c r="B36" s="2">
        <v>16</v>
      </c>
      <c r="H36" s="12"/>
    </row>
    <row r="37" spans="1:8">
      <c r="A37" s="12">
        <v>12</v>
      </c>
      <c r="B37" s="2">
        <v>16</v>
      </c>
      <c r="H37" s="2"/>
    </row>
    <row r="38" spans="1:8">
      <c r="A38" s="12">
        <v>12</v>
      </c>
      <c r="B38" s="12">
        <v>16</v>
      </c>
      <c r="H38" s="2"/>
    </row>
    <row r="39" spans="1:8">
      <c r="A39" s="2">
        <v>13</v>
      </c>
      <c r="B39" s="12">
        <v>16</v>
      </c>
      <c r="H39" s="12"/>
    </row>
    <row r="40" spans="1:8">
      <c r="A40" s="12">
        <v>13</v>
      </c>
      <c r="B40" s="12">
        <v>17</v>
      </c>
      <c r="H40" s="12"/>
    </row>
    <row r="41" spans="1:8">
      <c r="A41" s="12">
        <v>13</v>
      </c>
      <c r="B41" s="12">
        <v>18</v>
      </c>
      <c r="H41" s="12"/>
    </row>
    <row r="42" spans="1:8">
      <c r="A42" s="12">
        <v>13</v>
      </c>
      <c r="B42" s="12">
        <v>19</v>
      </c>
      <c r="H42" s="12"/>
    </row>
    <row r="43" spans="1:8">
      <c r="A43" s="12">
        <v>13</v>
      </c>
      <c r="B43" s="12">
        <v>19</v>
      </c>
      <c r="H43" s="12"/>
    </row>
    <row r="44" spans="1:8">
      <c r="A44" s="12">
        <v>13.6</v>
      </c>
      <c r="B44" s="12">
        <v>20</v>
      </c>
      <c r="H44" s="12"/>
    </row>
    <row r="45" spans="1:8">
      <c r="A45" s="2">
        <v>14</v>
      </c>
      <c r="B45" s="2">
        <v>22</v>
      </c>
      <c r="H45" s="12"/>
    </row>
    <row r="46" spans="1:8">
      <c r="A46" s="12">
        <v>14</v>
      </c>
      <c r="B46" s="12">
        <v>24</v>
      </c>
      <c r="H46" s="2"/>
    </row>
    <row r="47" spans="1:8">
      <c r="A47" s="12">
        <v>15</v>
      </c>
      <c r="B47" s="2">
        <v>25.6</v>
      </c>
      <c r="H47" s="12"/>
    </row>
    <row r="48" spans="1:8">
      <c r="A48" s="12">
        <v>15</v>
      </c>
      <c r="B48" s="12">
        <v>28</v>
      </c>
      <c r="H48" s="2"/>
    </row>
    <row r="49" spans="1:8">
      <c r="A49" s="2">
        <v>16</v>
      </c>
      <c r="B49" s="2">
        <v>30</v>
      </c>
      <c r="H49" s="12"/>
    </row>
    <row r="50" spans="1:8">
      <c r="A50" s="2">
        <v>16</v>
      </c>
      <c r="B50" s="12">
        <v>32</v>
      </c>
      <c r="H50" s="2"/>
    </row>
    <row r="51" spans="1:8">
      <c r="A51" s="12">
        <v>16</v>
      </c>
      <c r="B51" s="12">
        <v>33</v>
      </c>
      <c r="H51" s="12"/>
    </row>
    <row r="52" spans="1:8">
      <c r="A52" s="12">
        <v>16</v>
      </c>
      <c r="B52" s="12">
        <v>34</v>
      </c>
      <c r="H52" s="12"/>
    </row>
    <row r="53" spans="1:8">
      <c r="A53" s="12">
        <v>16.600000000000001</v>
      </c>
      <c r="B53" s="12">
        <v>38</v>
      </c>
      <c r="H53" s="12"/>
    </row>
    <row r="54" spans="1:8">
      <c r="A54" s="12">
        <v>17</v>
      </c>
      <c r="B54" s="2">
        <v>38.9</v>
      </c>
      <c r="H54" s="12"/>
    </row>
    <row r="55" spans="1:8">
      <c r="A55" s="12">
        <v>17</v>
      </c>
      <c r="B55" s="6">
        <v>41</v>
      </c>
      <c r="H55" s="2"/>
    </row>
    <row r="56" spans="1:8">
      <c r="A56" s="12">
        <v>18</v>
      </c>
      <c r="B56" s="2" t="s">
        <v>389</v>
      </c>
      <c r="H56" s="6"/>
    </row>
    <row r="57" spans="1:8">
      <c r="A57" s="12">
        <v>19</v>
      </c>
      <c r="B57" s="2" t="s">
        <v>389</v>
      </c>
      <c r="H57" s="2"/>
    </row>
    <row r="58" spans="1:8">
      <c r="A58" s="12">
        <v>19</v>
      </c>
      <c r="B58" s="2" t="s">
        <v>389</v>
      </c>
      <c r="H58" s="2"/>
    </row>
    <row r="59" spans="1:8">
      <c r="A59" s="12">
        <v>19</v>
      </c>
      <c r="B59" s="2" t="s">
        <v>389</v>
      </c>
      <c r="H59" s="2"/>
    </row>
    <row r="60" spans="1:8">
      <c r="A60" s="12">
        <v>19</v>
      </c>
      <c r="B60" s="2" t="s">
        <v>389</v>
      </c>
      <c r="H60" s="2"/>
    </row>
    <row r="61" spans="1:8">
      <c r="A61" s="12">
        <v>19</v>
      </c>
      <c r="B61" s="2" t="s">
        <v>389</v>
      </c>
      <c r="H61" s="2"/>
    </row>
    <row r="62" spans="1:8">
      <c r="A62" s="12">
        <v>20</v>
      </c>
      <c r="B62" s="2" t="s">
        <v>389</v>
      </c>
      <c r="H62" s="2"/>
    </row>
    <row r="63" spans="1:8">
      <c r="A63" s="2">
        <v>22</v>
      </c>
      <c r="B63" s="2" t="s">
        <v>389</v>
      </c>
      <c r="H63" s="2"/>
    </row>
    <row r="64" spans="1:8">
      <c r="A64" s="8">
        <v>24</v>
      </c>
      <c r="H64" s="2"/>
    </row>
    <row r="65" spans="1:1">
      <c r="A65" s="2">
        <v>25.6</v>
      </c>
    </row>
    <row r="66" spans="1:1">
      <c r="A66" s="12">
        <v>28</v>
      </c>
    </row>
    <row r="67" spans="1:1">
      <c r="A67" s="2">
        <v>30</v>
      </c>
    </row>
    <row r="68" spans="1:1">
      <c r="A68" s="12">
        <v>32</v>
      </c>
    </row>
    <row r="69" spans="1:1">
      <c r="A69" s="12">
        <v>33</v>
      </c>
    </row>
    <row r="70" spans="1:1">
      <c r="A70" s="12">
        <v>34</v>
      </c>
    </row>
    <row r="71" spans="1:1">
      <c r="A71" s="12">
        <v>38</v>
      </c>
    </row>
    <row r="72" spans="1:1">
      <c r="A72" s="12">
        <v>38.6</v>
      </c>
    </row>
    <row r="73" spans="1:1">
      <c r="A73" s="2">
        <v>38.9</v>
      </c>
    </row>
    <row r="74" spans="1:1">
      <c r="A74" s="6">
        <v>41</v>
      </c>
    </row>
    <row r="75" spans="1:1">
      <c r="A75" s="2" t="s">
        <v>389</v>
      </c>
    </row>
    <row r="76" spans="1:1">
      <c r="A76" s="2" t="s">
        <v>389</v>
      </c>
    </row>
    <row r="77" spans="1:1">
      <c r="A77" s="2" t="s">
        <v>389</v>
      </c>
    </row>
    <row r="78" spans="1:1">
      <c r="A78" s="2" t="s">
        <v>389</v>
      </c>
    </row>
    <row r="79" spans="1:1">
      <c r="A79" s="2" t="s">
        <v>389</v>
      </c>
    </row>
    <row r="80" spans="1:1">
      <c r="A80" s="2" t="s">
        <v>389</v>
      </c>
    </row>
    <row r="81" spans="1:1">
      <c r="A81" s="2" t="s">
        <v>389</v>
      </c>
    </row>
    <row r="82" spans="1:1">
      <c r="A82" s="2" t="s">
        <v>389</v>
      </c>
    </row>
    <row r="83" spans="1:1">
      <c r="A83" s="2" t="s">
        <v>389</v>
      </c>
    </row>
    <row r="84" spans="1:1">
      <c r="A84" s="2" t="s">
        <v>389</v>
      </c>
    </row>
    <row r="85" spans="1:1">
      <c r="A85" s="2" t="s">
        <v>389</v>
      </c>
    </row>
    <row r="86" spans="1:1">
      <c r="A86" s="2" t="s">
        <v>389</v>
      </c>
    </row>
    <row r="87" spans="1:1">
      <c r="A87" s="2" t="s">
        <v>389</v>
      </c>
    </row>
    <row r="88" spans="1:1">
      <c r="A88" s="2" t="s">
        <v>389</v>
      </c>
    </row>
  </sheetData>
  <sortState ref="H3:H64">
    <sortCondition ref="H3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42"/>
  <sheetViews>
    <sheetView topLeftCell="D1" workbookViewId="0">
      <selection activeCell="D39" sqref="D39"/>
    </sheetView>
  </sheetViews>
  <sheetFormatPr defaultRowHeight="15"/>
  <cols>
    <col min="1" max="1" width="12" customWidth="1"/>
    <col min="2" max="2" width="5.140625" style="44" customWidth="1"/>
    <col min="3" max="3" width="12.28515625" bestFit="1" customWidth="1"/>
    <col min="4" max="4" width="200.7109375" bestFit="1" customWidth="1"/>
    <col min="5" max="5" width="13.140625" customWidth="1"/>
    <col min="6" max="6" width="70.42578125" bestFit="1" customWidth="1"/>
  </cols>
  <sheetData>
    <row r="3" spans="1:4">
      <c r="A3" s="57" t="s">
        <v>384</v>
      </c>
      <c r="C3" s="47" t="s">
        <v>383</v>
      </c>
    </row>
    <row r="4" spans="1:4">
      <c r="B4" s="44" t="s">
        <v>13</v>
      </c>
      <c r="C4" s="49">
        <v>22779976</v>
      </c>
      <c r="D4" s="45" t="s">
        <v>382</v>
      </c>
    </row>
    <row r="5" spans="1:4">
      <c r="B5" s="44" t="s">
        <v>13</v>
      </c>
      <c r="C5" s="49">
        <v>22210442</v>
      </c>
      <c r="D5" s="45" t="s">
        <v>381</v>
      </c>
    </row>
    <row r="6" spans="1:4">
      <c r="B6" s="44" t="s">
        <v>13</v>
      </c>
      <c r="C6" s="49">
        <v>21450029</v>
      </c>
      <c r="D6" s="45" t="s">
        <v>380</v>
      </c>
    </row>
    <row r="7" spans="1:4">
      <c r="B7" s="44" t="s">
        <v>13</v>
      </c>
      <c r="C7" s="49">
        <v>21375673</v>
      </c>
      <c r="D7" s="45" t="s">
        <v>379</v>
      </c>
    </row>
    <row r="8" spans="1:4">
      <c r="B8" s="44" t="s">
        <v>13</v>
      </c>
      <c r="C8" s="49">
        <v>21050156</v>
      </c>
      <c r="D8" s="45" t="s">
        <v>378</v>
      </c>
    </row>
    <row r="9" spans="1:4">
      <c r="B9" s="44" t="s">
        <v>13</v>
      </c>
      <c r="C9" s="49">
        <v>19562062</v>
      </c>
      <c r="D9" s="45" t="s">
        <v>377</v>
      </c>
    </row>
    <row r="10" spans="1:4">
      <c r="B10" s="44" t="s">
        <v>13</v>
      </c>
      <c r="C10" s="49">
        <v>17651573</v>
      </c>
      <c r="D10" s="45" t="s">
        <v>376</v>
      </c>
    </row>
    <row r="11" spans="1:4">
      <c r="B11" s="44" t="s">
        <v>13</v>
      </c>
      <c r="C11" s="49">
        <v>22470825</v>
      </c>
      <c r="D11" s="45" t="s">
        <v>375</v>
      </c>
    </row>
    <row r="12" spans="1:4">
      <c r="B12" s="44" t="s">
        <v>94</v>
      </c>
      <c r="C12" s="49">
        <v>16446617</v>
      </c>
      <c r="D12" s="45" t="s">
        <v>374</v>
      </c>
    </row>
    <row r="13" spans="1:4">
      <c r="B13" s="44" t="s">
        <v>13</v>
      </c>
      <c r="C13" s="49">
        <v>15327452</v>
      </c>
      <c r="D13" s="45" t="s">
        <v>373</v>
      </c>
    </row>
    <row r="14" spans="1:4">
      <c r="B14" s="44" t="s">
        <v>13</v>
      </c>
      <c r="C14" s="49">
        <v>15266774</v>
      </c>
      <c r="D14" s="45" t="s">
        <v>372</v>
      </c>
    </row>
    <row r="15" spans="1:4">
      <c r="B15" s="44" t="s">
        <v>13</v>
      </c>
      <c r="C15" s="49">
        <v>12706282</v>
      </c>
      <c r="D15" s="45" t="s">
        <v>371</v>
      </c>
    </row>
    <row r="16" spans="1:4">
      <c r="B16" s="44" t="s">
        <v>13</v>
      </c>
      <c r="C16" s="49">
        <v>10710750</v>
      </c>
      <c r="D16" s="45" t="s">
        <v>370</v>
      </c>
    </row>
    <row r="17" spans="1:6">
      <c r="B17" s="44" t="s">
        <v>13</v>
      </c>
      <c r="C17" s="49">
        <v>1658060</v>
      </c>
      <c r="D17" s="45" t="s">
        <v>369</v>
      </c>
    </row>
    <row r="18" spans="1:6">
      <c r="B18" s="44" t="s">
        <v>13</v>
      </c>
      <c r="C18" s="49">
        <v>1914209</v>
      </c>
      <c r="D18" s="45" t="s">
        <v>368</v>
      </c>
    </row>
    <row r="19" spans="1:6">
      <c r="B19" s="44" t="s">
        <v>101</v>
      </c>
      <c r="C19" s="49">
        <v>2812495</v>
      </c>
      <c r="D19" s="45" t="s">
        <v>367</v>
      </c>
    </row>
    <row r="20" spans="1:6">
      <c r="B20" s="44" t="s">
        <v>13</v>
      </c>
      <c r="C20" s="49">
        <v>4009556</v>
      </c>
      <c r="D20" s="45" t="s">
        <v>366</v>
      </c>
    </row>
    <row r="21" spans="1:6">
      <c r="B21" s="44" t="s">
        <v>94</v>
      </c>
      <c r="C21" s="49">
        <v>6396817</v>
      </c>
      <c r="D21" s="45" t="s">
        <v>365</v>
      </c>
    </row>
    <row r="22" spans="1:6">
      <c r="B22" s="44" t="s">
        <v>94</v>
      </c>
      <c r="C22" s="49">
        <v>6526981</v>
      </c>
      <c r="D22" s="45" t="s">
        <v>364</v>
      </c>
    </row>
    <row r="23" spans="1:6">
      <c r="B23" s="44" t="s">
        <v>13</v>
      </c>
      <c r="C23" s="49">
        <v>6578777</v>
      </c>
      <c r="D23" s="45" t="s">
        <v>363</v>
      </c>
    </row>
    <row r="24" spans="1:6">
      <c r="B24" s="44" t="s">
        <v>94</v>
      </c>
      <c r="C24" s="49">
        <v>7169005</v>
      </c>
      <c r="D24" s="45" t="s">
        <v>362</v>
      </c>
    </row>
    <row r="25" spans="1:6">
      <c r="C25" s="49"/>
      <c r="D25" s="45"/>
    </row>
    <row r="26" spans="1:6">
      <c r="A26" s="57" t="s">
        <v>344</v>
      </c>
      <c r="D26" s="56"/>
    </row>
    <row r="27" spans="1:6">
      <c r="B27" s="55" t="s">
        <v>101</v>
      </c>
      <c r="C27" s="49">
        <v>5408565</v>
      </c>
      <c r="D27" s="48" t="s">
        <v>361</v>
      </c>
      <c r="E27" s="54"/>
      <c r="F27" s="54"/>
    </row>
    <row r="28" spans="1:6">
      <c r="B28" s="53" t="s">
        <v>101</v>
      </c>
      <c r="C28" s="49">
        <v>5606850</v>
      </c>
      <c r="D28" s="48" t="s">
        <v>360</v>
      </c>
      <c r="E28" s="52"/>
      <c r="F28" s="50"/>
    </row>
    <row r="29" spans="1:6">
      <c r="B29" s="51" t="s">
        <v>13</v>
      </c>
      <c r="C29" s="49">
        <v>5940326</v>
      </c>
      <c r="D29" s="48" t="s">
        <v>359</v>
      </c>
      <c r="E29" s="48"/>
      <c r="F29" s="50"/>
    </row>
    <row r="30" spans="1:6">
      <c r="B30" s="51" t="s">
        <v>94</v>
      </c>
      <c r="C30" s="49">
        <v>5962909</v>
      </c>
      <c r="D30" s="48" t="s">
        <v>358</v>
      </c>
      <c r="E30" s="48"/>
      <c r="F30" s="50"/>
    </row>
    <row r="31" spans="1:6">
      <c r="B31" s="44" t="s">
        <v>94</v>
      </c>
      <c r="C31" s="49">
        <v>14308887</v>
      </c>
      <c r="D31" s="48" t="s">
        <v>357</v>
      </c>
      <c r="E31" s="48"/>
      <c r="F31" s="50"/>
    </row>
    <row r="32" spans="1:6">
      <c r="B32" s="44" t="s">
        <v>101</v>
      </c>
      <c r="C32" s="49">
        <v>14078888</v>
      </c>
      <c r="D32" s="48" t="s">
        <v>356</v>
      </c>
      <c r="E32" s="48"/>
      <c r="F32" s="50"/>
    </row>
    <row r="33" spans="2:6">
      <c r="B33" s="44" t="s">
        <v>101</v>
      </c>
      <c r="C33" s="49">
        <v>13378152</v>
      </c>
      <c r="D33" s="48" t="s">
        <v>355</v>
      </c>
      <c r="E33" s="48"/>
      <c r="F33" s="50"/>
    </row>
    <row r="34" spans="2:6">
      <c r="B34" s="44" t="s">
        <v>270</v>
      </c>
      <c r="C34" s="49">
        <v>13281159</v>
      </c>
      <c r="D34" s="48" t="s">
        <v>354</v>
      </c>
      <c r="E34" s="48"/>
      <c r="F34" s="50"/>
    </row>
    <row r="35" spans="2:6">
      <c r="B35" s="44" t="s">
        <v>270</v>
      </c>
      <c r="C35" s="49">
        <v>14363387</v>
      </c>
      <c r="D35" s="48" t="s">
        <v>353</v>
      </c>
      <c r="E35" s="48"/>
      <c r="F35" s="50"/>
    </row>
    <row r="36" spans="2:6">
      <c r="B36" s="44" t="s">
        <v>13</v>
      </c>
      <c r="C36" s="49">
        <v>14869656</v>
      </c>
      <c r="D36" s="48" t="s">
        <v>352</v>
      </c>
      <c r="E36" s="48"/>
      <c r="F36" s="50"/>
    </row>
    <row r="37" spans="2:6">
      <c r="B37" s="44" t="s">
        <v>101</v>
      </c>
      <c r="C37" s="49">
        <v>14797929</v>
      </c>
      <c r="D37" s="48" t="s">
        <v>351</v>
      </c>
    </row>
    <row r="38" spans="2:6">
      <c r="B38" s="44" t="s">
        <v>270</v>
      </c>
      <c r="C38" s="49">
        <v>14808716</v>
      </c>
      <c r="D38" s="48" t="s">
        <v>350</v>
      </c>
    </row>
    <row r="39" spans="2:6">
      <c r="B39" s="44" t="s">
        <v>13</v>
      </c>
      <c r="C39" s="49">
        <v>20264663</v>
      </c>
      <c r="D39" s="48" t="s">
        <v>349</v>
      </c>
    </row>
    <row r="40" spans="2:6">
      <c r="D40" s="47"/>
    </row>
    <row r="41" spans="2:6">
      <c r="D41" s="46"/>
    </row>
    <row r="42" spans="2:6">
      <c r="D42" s="45"/>
    </row>
  </sheetData>
  <hyperlinks>
    <hyperlink ref="C27" r:id="rId1" display="http://www.ncbi.nlm.nih.gov/pubmed/?term=5408565"/>
    <hyperlink ref="C28" r:id="rId2" display="http://www.ncbi.nlm.nih.gov/pubmed/?term=5606850"/>
    <hyperlink ref="C29" r:id="rId3" display="http://www.ncbi.nlm.nih.gov/pubmed/?term=5940326"/>
    <hyperlink ref="C30" r:id="rId4" display="http://www.ncbi.nlm.nih.gov/pubmed/?term=5962909"/>
    <hyperlink ref="C31" r:id="rId5" display="http://www.ncbi.nlm.nih.gov/pubmed/?term=14308887"/>
    <hyperlink ref="C32" r:id="rId6" display="http://www.ncbi.nlm.nih.gov/pubmed/?term=14078888"/>
    <hyperlink ref="C33" r:id="rId7" display="http://www.ncbi.nlm.nih.gov/pubmed/?term=13378152"/>
    <hyperlink ref="C34" r:id="rId8" display="http://www.ncbi.nlm.nih.gov/pubmed/?term=13281159"/>
    <hyperlink ref="C35" r:id="rId9" display="http://www.ncbi.nlm.nih.gov/pubmed/?term=14363387"/>
    <hyperlink ref="C36" r:id="rId10" display="http://www.ncbi.nlm.nih.gov/pubmed/?term=14869656"/>
    <hyperlink ref="C37" r:id="rId11" display="http://www.ncbi.nlm.nih.gov/pubmed/?term=14797929"/>
    <hyperlink ref="C38" r:id="rId12" display="http://www.ncbi.nlm.nih.gov/pubmed/?term=14808716"/>
    <hyperlink ref="C39" r:id="rId13" display="http://www.ncbi.nlm.nih.gov/pubmed/?term=20264663"/>
    <hyperlink ref="C17" r:id="rId14" display="http://www.ncbi.nlm.nih.gov/pubmed/1658060"/>
    <hyperlink ref="C16" r:id="rId15" display="http://www.ncbi.nlm.nih.gov/pubmed/10710750"/>
    <hyperlink ref="C15" r:id="rId16" display="http://www.ncbi.nlm.nih.gov/pubmed/12706282"/>
    <hyperlink ref="C14" r:id="rId17" display="http://www.ncbi.nlm.nih.gov/pubmed/15266774"/>
    <hyperlink ref="C4" r:id="rId18" display="http://www.ncbi.nlm.nih.gov/pubmed/22779976"/>
    <hyperlink ref="C5" r:id="rId19" display="http://www.ncbi.nlm.nih.gov/pubmed/22210442"/>
    <hyperlink ref="C6" r:id="rId20" display="http://www.ncbi.nlm.nih.gov/pubmed/21450029"/>
    <hyperlink ref="C7" r:id="rId21" display="http://www.ncbi.nlm.nih.gov/pubmed/21375673"/>
    <hyperlink ref="C8" r:id="rId22" display="http://www.ncbi.nlm.nih.gov/pubmed/21050156"/>
    <hyperlink ref="C9" r:id="rId23" display="http://www.ncbi.nlm.nih.gov/pubmed/19562062"/>
    <hyperlink ref="C10" r:id="rId24" display="http://www.ncbi.nlm.nih.gov/pubmed/17651573"/>
    <hyperlink ref="C11" r:id="rId25" display="http://www.ncbi.nlm.nih.gov/pubmed/22470825"/>
    <hyperlink ref="C13" r:id="rId26" display="http://www.ncbi.nlm.nih.gov/pubmed/15327452"/>
    <hyperlink ref="C12" r:id="rId27" display="http://www.ncbi.nlm.nih.gov/pubmed/16446617"/>
    <hyperlink ref="C18" r:id="rId28" display="http://www.ncbi.nlm.nih.gov/pubmed/1914209"/>
    <hyperlink ref="C19" r:id="rId29" display="http://www.ncbi.nlm.nih.gov/pubmed/2812495"/>
    <hyperlink ref="C20" r:id="rId30" display="http://www.ncbi.nlm.nih.gov/pubmed/4009556"/>
    <hyperlink ref="C21" r:id="rId31" display="http://www.ncbi.nlm.nih.gov/pubmed/6396817"/>
    <hyperlink ref="C22" r:id="rId32" display="http://www.ncbi.nlm.nih.gov/pubmed/6526981"/>
    <hyperlink ref="C23" r:id="rId33" display="http://www.ncbi.nlm.nih.gov/pubmed/6578777"/>
    <hyperlink ref="C24" r:id="rId34" display="http://www.ncbi.nlm.nih.gov/pubmed/7169005"/>
  </hyperlinks>
  <pageMargins left="0.7" right="0.7" top="0.75" bottom="0.75" header="0.3" footer="0.3"/>
  <pageSetup orientation="portrait"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Tables</vt:lpstr>
      <vt:lpstr>Weeks at dx</vt:lpstr>
      <vt:lpstr>Papers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</dc:creator>
  <cp:lastModifiedBy>lenovo</cp:lastModifiedBy>
  <dcterms:created xsi:type="dcterms:W3CDTF">2013-10-03T20:32:25Z</dcterms:created>
  <dcterms:modified xsi:type="dcterms:W3CDTF">2014-12-03T09:22:24Z</dcterms:modified>
</cp:coreProperties>
</file>